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Naziv" sheetId="1" r:id="rId1"/>
    <sheet name="Opći dio" sheetId="2" r:id="rId2"/>
    <sheet name="Prihodi" sheetId="3" r:id="rId3"/>
    <sheet name="Rashodi" sheetId="4" r:id="rId4"/>
    <sheet name="Potpis" sheetId="5" r:id="rId5"/>
  </sheets>
  <definedNames/>
  <calcPr fullCalcOnLoad="1"/>
</workbook>
</file>

<file path=xl/sharedStrings.xml><?xml version="1.0" encoding="utf-8"?>
<sst xmlns="http://schemas.openxmlformats.org/spreadsheetml/2006/main" count="305" uniqueCount="182">
  <si>
    <t>PRIHODI</t>
  </si>
  <si>
    <t>RAČUN</t>
  </si>
  <si>
    <t>VRSTA PRIHODA</t>
  </si>
  <si>
    <t xml:space="preserve">           PRIHODI I PRIMICI ISKAZANI PO VRSTAMA</t>
  </si>
  <si>
    <t>PRIHODI POSLOVANJA</t>
  </si>
  <si>
    <t>PRIHODI OD ADMINIST.PRISTOJBI I PO POS.PROP.</t>
  </si>
  <si>
    <t>PRIHODI PO POSEBNIM PROPISIMA</t>
  </si>
  <si>
    <t>PRIHODI IZ PRORAČUNA</t>
  </si>
  <si>
    <t>SVEUKUPNO</t>
  </si>
  <si>
    <t>OSNOVNA ŠKOLA VLADIMIRA NAZORA - KRNICA</t>
  </si>
  <si>
    <t>Krnica 87, 52208 KRNICA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</si>
  <si>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</si>
  <si>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</si>
  <si>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</si>
  <si>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ŠIFRA</t>
  </si>
  <si>
    <t>OPIS</t>
  </si>
  <si>
    <t>PROJEKCIJA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</si>
  <si>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</si>
  <si>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</si>
  <si>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</si>
  <si>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</si>
  <si>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</si>
  <si>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</si>
  <si>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</si>
  <si>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NESPOMENUTI RASHODI POSLOVANJA</t>
  </si>
  <si>
    <t>FINANCIJSKI RASHODI</t>
  </si>
  <si>
    <t>OSTALI RASHIDI ZA ZAPOSLENE</t>
  </si>
  <si>
    <t>RASHODI ZA MATERIJAL I ENERGIJU</t>
  </si>
  <si>
    <t>RASHODI ZA USLUGE</t>
  </si>
  <si>
    <t>OSTALI FINANCIJSKI RASHODI</t>
  </si>
  <si>
    <t>NAKNADE GRAĐANIMA I KUĆANSTVIMA NA TEMELJU OSIGURANJA</t>
  </si>
  <si>
    <t>AKTIVNOST: Produženi boravak</t>
  </si>
  <si>
    <t>Krnica 87, 52208 Krnica</t>
  </si>
  <si>
    <t>PREMIJE OSIGURANJA</t>
  </si>
  <si>
    <t>PROGRAM: OSNOVNOŠKOLSKO OBRAZOVANJE - REDOVNO POSLOVANJE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</si>
  <si>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</si>
  <si>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</si>
  <si>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</si>
  <si>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</si>
  <si>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</si>
  <si>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</si>
  <si>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</si>
  <si>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</si>
  <si>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</si>
  <si>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</si>
  <si>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</si>
  <si>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AKTIVNOST: Materijalni rashodi OŠ po kriterijima</t>
  </si>
  <si>
    <t>A210101</t>
  </si>
  <si>
    <t>A210102</t>
  </si>
  <si>
    <t>AKTIVNOST: Materijalni rashodi OŠ po stvarnom trošku</t>
  </si>
  <si>
    <t>OSTALE NAKNADE GRAĐANIMA I KUĆANSTVIMA IZ PRORAČUNA</t>
  </si>
  <si>
    <t>2102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</si>
  <si>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</si>
  <si>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</si>
  <si>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</si>
  <si>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</si>
  <si>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</si>
  <si>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A230106</t>
  </si>
  <si>
    <t>AKTIVNOST: Školska kuhinja</t>
  </si>
  <si>
    <t>A230107</t>
  </si>
  <si>
    <t>PLAĆE (BRUTO)</t>
  </si>
  <si>
    <t>PROGRAM: OPREMANJE U OSNOVNIM ŠKOLAMA</t>
  </si>
  <si>
    <t>KNJIGE ZA ŠKOLSKU KNJIŽNICU</t>
  </si>
  <si>
    <t>RASHODI ZA NABAVU NEFINANCIJSKE OPREME</t>
  </si>
  <si>
    <t>RASHODI ZA NABAVU PROIZVEDENE DUGOTRAJNE IMOVINE</t>
  </si>
  <si>
    <t>OST. NESP. RAS.POSL.(NAKN. POSL. ZBOG NEZAPOŠ. OSOBE S INVAL.)</t>
  </si>
  <si>
    <t>POMOĆI OD SUBJEKATA UNUTAR OPĆEG PRORAČUNA</t>
  </si>
  <si>
    <t>PRIHODI OD DONACIJA</t>
  </si>
  <si>
    <t>DONACIJE OD PRAVNIH I FIZIČKIH OSOBA IZVAN OPĆEG PROR.</t>
  </si>
  <si>
    <t>A230130</t>
  </si>
  <si>
    <t>OST.NESPOM.RASHODI POSLOVANJA</t>
  </si>
  <si>
    <t>izvori financiranja: Prihodi MZO</t>
  </si>
  <si>
    <t>AKTIVNOST: Izborni i dodatni programi (časopisi, izleti, osig.uč. i dr.)</t>
  </si>
  <si>
    <t>2100</t>
  </si>
  <si>
    <t>izvor financiranja: Prihodi za pos.namj. za OŠ - uplate roditelja</t>
  </si>
  <si>
    <t>MATERIJAL I SIROVINE</t>
  </si>
  <si>
    <t>A230184</t>
  </si>
  <si>
    <t>AKTIVNOST: Zavičajna nastava</t>
  </si>
  <si>
    <t>izvori financiranja: Decentralizirana sredstva za osnovne škole</t>
  </si>
  <si>
    <t>izvor financiranja: Namjenski prihodi i primici</t>
  </si>
  <si>
    <t>izvor financiranja: Općina Marčana za proračunske korisnike</t>
  </si>
  <si>
    <t>izvor financiranja: Donacije za OŠ</t>
  </si>
  <si>
    <t>A23104</t>
  </si>
  <si>
    <t>A230199</t>
  </si>
  <si>
    <t>AKTIVNOST: Školska shema</t>
  </si>
  <si>
    <t>__________________________</t>
  </si>
  <si>
    <t>___________________________</t>
  </si>
  <si>
    <t>OSTALI RASHODI ZA ZAPOSLENE</t>
  </si>
  <si>
    <t>izvori financiranja: Pomoći temeljem prijenosa EU sredstava</t>
  </si>
  <si>
    <t>POMOĆI PRORAČ.KORISNIKA IZ PROR.KOJI IM NIJE NADLEŽAN - MZO</t>
  </si>
  <si>
    <t>POMOĆI PROR.KORISNIKA IZ PROR.KOJI IM NIJE NADL. -OPĆINA MARČANA</t>
  </si>
  <si>
    <t xml:space="preserve">AKTIVNOST: POMOĆNICI U NASTAVI </t>
  </si>
  <si>
    <t>A210103</t>
  </si>
  <si>
    <t>AKTIVNOST: Materijalni rashodi OŠ po stvarnom trošku - drugi izvori</t>
  </si>
  <si>
    <t>izvori financiranja: Općina Marčana za proračunske korisnike</t>
  </si>
  <si>
    <t>izvori financiranja: Nenamjenski prihodi i primici</t>
  </si>
  <si>
    <t xml:space="preserve">A230202 </t>
  </si>
  <si>
    <t>AKTIVNOST: Građanski odgoj</t>
  </si>
  <si>
    <t>PLAĆA (BRUTO)</t>
  </si>
  <si>
    <t xml:space="preserve">Klasa:  </t>
  </si>
  <si>
    <t xml:space="preserve">Urbroj: </t>
  </si>
  <si>
    <t>Klasa:</t>
  </si>
  <si>
    <t>PRIHODI IZ PRORAČUNA ZA FINANCIRANJE REDOVNE DJELATNOSTI</t>
  </si>
  <si>
    <t xml:space="preserve">izvori financiranja: Ministarstvo poljoprivrede za proračunske korisnike </t>
  </si>
  <si>
    <t>izvori financiranja: Ministarstvo znanosti i obrazovanja za proračunske korisnike</t>
  </si>
  <si>
    <t>PROGREM:  PROGRAMI OBRAZOVANJA IZNAD STANDARDA</t>
  </si>
  <si>
    <t>OST.NESPOM.RASHODI POSLOVANJE</t>
  </si>
  <si>
    <t>POMOĆI PROR.KORISNIKA IZ PROR.KOJI IM NIJE NADL. -Ministarstvo poljo.</t>
  </si>
  <si>
    <t>11001</t>
  </si>
  <si>
    <t>47300</t>
  </si>
  <si>
    <t>51999</t>
  </si>
  <si>
    <t>POMOĆI TEMELJEM PRIJENOSA EU SRED. - POMOĆNICI U NASTAVI-MOZAIK 3</t>
  </si>
  <si>
    <t>A230116</t>
  </si>
  <si>
    <t>ŠKOLSKI LIST,ČASOPISI I KNJIGE</t>
  </si>
  <si>
    <t>POMOĆI PRORAČ.KORISNIKA IZ PROR.KOJI IM NIJE NADLEŽAN - KNJIGE MZO</t>
  </si>
  <si>
    <t xml:space="preserve"> </t>
  </si>
  <si>
    <t>VLASTITI PRIHOD</t>
  </si>
  <si>
    <t>A230203</t>
  </si>
  <si>
    <t xml:space="preserve">AKTIVNOST: Medeni dani </t>
  </si>
  <si>
    <t>izvori financiranja: Ministarstvo poljoprivrede</t>
  </si>
  <si>
    <t xml:space="preserve">MATERIJALNI RASHODI </t>
  </si>
  <si>
    <t xml:space="preserve">RASHODI POSLOVANJA </t>
  </si>
  <si>
    <t xml:space="preserve">AKTIVNOST: Provedba kurikuluma </t>
  </si>
  <si>
    <t xml:space="preserve">izvori financiranja: Ministarstvo znanosti i obrazovanja za proračunske korisnike </t>
  </si>
  <si>
    <t xml:space="preserve">RASHODI ZA DUGOTRAJNU IMOVINU </t>
  </si>
  <si>
    <t xml:space="preserve">                                                                                             OPĆI DIO                                </t>
  </si>
  <si>
    <t>A230204</t>
  </si>
  <si>
    <t>A210104</t>
  </si>
  <si>
    <t>PLAN 2021.</t>
  </si>
  <si>
    <t>PLAN 2022.</t>
  </si>
  <si>
    <t>PLAN 2023.</t>
  </si>
  <si>
    <t xml:space="preserve">TEKUĆ POMOĆI UNUTAR OPĆEG PRORAČUNA </t>
  </si>
  <si>
    <t xml:space="preserve">RASHODI ZA ZAPOSLENE </t>
  </si>
  <si>
    <t xml:space="preserve">RASHODI ZA MATERIJAL I ENERGIJU </t>
  </si>
  <si>
    <t xml:space="preserve">RASHODI ZA USLUGE </t>
  </si>
  <si>
    <t>PROGRAM: INVESTICIJSKO ODRŽAVANJE  U OSNOVNIM ŠKOLAMA</t>
  </si>
  <si>
    <t>A240101</t>
  </si>
  <si>
    <t xml:space="preserve">izvori financiranja: Decentralizirana sredstva za osnovne škole </t>
  </si>
  <si>
    <t xml:space="preserve">AKTIVNOST: Investicijsko održavanje OŠ  iznad standarda </t>
  </si>
  <si>
    <t>A240102</t>
  </si>
  <si>
    <t xml:space="preserve">RASHODI POSLOVANJA  </t>
  </si>
  <si>
    <t>POMOĆI PRORAČ.KORISNIKA IZ PROR.KOJI IM NIJE NADLEŽAN - KURIKULARNA</t>
  </si>
  <si>
    <t>PROJEKCIJA PLANA 2023.</t>
  </si>
  <si>
    <t>PROJEKCIJA PLANA 2024.</t>
  </si>
  <si>
    <t>RAZLIKA</t>
  </si>
  <si>
    <t>Prijedlog plana 
za 2022.</t>
  </si>
  <si>
    <t>Projekcija plana
za 2023.</t>
  </si>
  <si>
    <t>Projekcija plana 
za 2024.</t>
  </si>
  <si>
    <t>PRIJEDLOG FINANCIJSKOG PLANA OŠ VLADIMIRA NAZORA - KRNICA  ZA 2022. I                                                                                                                                                PROJEKCIJA PLANA ZA  2023. I 2024. GODINU</t>
  </si>
  <si>
    <t xml:space="preserve"> PLANA 2021.</t>
  </si>
  <si>
    <t xml:space="preserve">  </t>
  </si>
  <si>
    <t>PROGRAM: REDOVNA DJELATNOST OSNOVNIH ŠKOLA - MINI. STANDARD</t>
  </si>
  <si>
    <t>Krnica, 20.12.2021</t>
  </si>
  <si>
    <t xml:space="preserve">izvori financiranja: Namjenski prihodi i primici </t>
  </si>
  <si>
    <t>AKTIVNOST: Investicijsko održavanje OŠ minimalni standard</t>
  </si>
  <si>
    <t>Knjige-MZO</t>
  </si>
  <si>
    <t>izvor finaciranja:Ministrstvo znanosti i obrazovanja</t>
  </si>
  <si>
    <t>izvor finaciranja:Vlastiti prihod osnovnih škola</t>
  </si>
  <si>
    <t xml:space="preserve"> PLANA 2022.</t>
  </si>
  <si>
    <t>PLAN 2024.</t>
  </si>
  <si>
    <t>REPUBLIKA HRVATSKA</t>
  </si>
  <si>
    <t>ŽUPANIJA  ISTARSKA</t>
  </si>
  <si>
    <t>FINANCIJSKI  PLAN  ZA 2022. I PROJEKCIJA ZA 2023. I 2024. GODINU</t>
  </si>
  <si>
    <t>Predsjednica Školskog odbora:</t>
  </si>
  <si>
    <t>Krnica,  20.12.2021.</t>
  </si>
  <si>
    <t>4.960,00</t>
  </si>
  <si>
    <t>0,00</t>
  </si>
  <si>
    <t>51100</t>
  </si>
  <si>
    <t>izvori financiranja: Strukturni fondovi EU</t>
  </si>
  <si>
    <t>OSNOVNA ŠKOLA VLADIMIRA NAZORA-KRNICA</t>
  </si>
  <si>
    <t>KRNICA 87, KRNICA</t>
  </si>
  <si>
    <t>Marija Škabić</t>
  </si>
  <si>
    <t>400-01/21-01/01</t>
  </si>
  <si>
    <t>2168/05-55-63/03-21-01</t>
  </si>
  <si>
    <t>Potpredsjednica Školskog odbora</t>
  </si>
  <si>
    <t>Jasminka Brlas</t>
  </si>
  <si>
    <r>
      <t>Matični broj</t>
    </r>
    <r>
      <rPr>
        <b/>
        <sz val="11"/>
        <color indexed="8"/>
        <rFont val="Calibri"/>
        <family val="2"/>
      </rPr>
      <t>: 03208303</t>
    </r>
  </si>
  <si>
    <r>
      <t>OIB</t>
    </r>
    <r>
      <rPr>
        <b/>
        <sz val="11"/>
        <color indexed="8"/>
        <rFont val="Calibri"/>
        <family val="2"/>
      </rPr>
      <t>: 68924738485</t>
    </r>
  </si>
  <si>
    <r>
      <t>Šifra djelatnosti</t>
    </r>
    <r>
      <rPr>
        <b/>
        <sz val="11"/>
        <color indexed="8"/>
        <rFont val="Calibri"/>
        <family val="2"/>
      </rPr>
      <t>:  8520</t>
    </r>
  </si>
  <si>
    <r>
      <t>Broj RKDP</t>
    </r>
    <r>
      <rPr>
        <b/>
        <sz val="11"/>
        <color indexed="8"/>
        <rFont val="Calibri"/>
        <family val="2"/>
      </rPr>
      <t>: 11041</t>
    </r>
  </si>
  <si>
    <r>
      <t>KLASA:</t>
    </r>
    <r>
      <rPr>
        <sz val="11"/>
        <rFont val="Calibri"/>
        <family val="2"/>
      </rPr>
      <t xml:space="preserve"> </t>
    </r>
  </si>
  <si>
    <r>
      <t>URBROJ: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</si>
</sst>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Yes&quot;;&quot;Yes&quot;;&quot;No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2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22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0" fontId="3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9" fillId="0" borderId="0" xfId="88" applyNumberFormat="1" applyFont="1" applyBorder="1">
      <alignment/>
      <protection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87" applyFont="1">
      <alignment/>
      <protection/>
    </xf>
    <xf numFmtId="0" fontId="27" fillId="0" borderId="10" xfId="86" applyFont="1" applyBorder="1" applyAlignment="1" quotePrefix="1">
      <alignment horizontal="left" vertical="center" wrapText="1"/>
      <protection/>
    </xf>
    <xf numFmtId="0" fontId="27" fillId="0" borderId="11" xfId="86" applyFont="1" applyBorder="1" applyAlignment="1" quotePrefix="1">
      <alignment horizontal="left" vertical="center" wrapText="1"/>
      <protection/>
    </xf>
    <xf numFmtId="0" fontId="27" fillId="0" borderId="11" xfId="86" applyFont="1" applyBorder="1" applyAlignment="1" quotePrefix="1">
      <alignment horizontal="center" vertical="center" wrapText="1"/>
      <protection/>
    </xf>
    <xf numFmtId="0" fontId="27" fillId="0" borderId="11" xfId="86" applyNumberFormat="1" applyFont="1" applyFill="1" applyBorder="1" applyAlignment="1" applyProtection="1" quotePrefix="1">
      <alignment horizontal="left" vertical="center"/>
      <protection/>
    </xf>
    <xf numFmtId="0" fontId="27" fillId="0" borderId="12" xfId="86" applyNumberFormat="1" applyFont="1" applyFill="1" applyBorder="1" applyAlignment="1" applyProtection="1">
      <alignment horizontal="center" vertical="center" wrapText="1"/>
      <protection/>
    </xf>
    <xf numFmtId="4" fontId="27" fillId="0" borderId="12" xfId="86" applyNumberFormat="1" applyFont="1" applyBorder="1" applyAlignment="1">
      <alignment horizontal="right"/>
      <protection/>
    </xf>
    <xf numFmtId="4" fontId="28" fillId="0" borderId="10" xfId="86" applyNumberFormat="1" applyFont="1" applyBorder="1" applyAlignment="1">
      <alignment horizontal="left"/>
      <protection/>
    </xf>
    <xf numFmtId="4" fontId="29" fillId="0" borderId="11" xfId="86" applyNumberFormat="1" applyFont="1" applyFill="1" applyBorder="1" applyAlignment="1" applyProtection="1">
      <alignment/>
      <protection/>
    </xf>
    <xf numFmtId="4" fontId="27" fillId="0" borderId="12" xfId="86" applyNumberFormat="1" applyFont="1" applyFill="1" applyBorder="1" applyAlignment="1" applyProtection="1">
      <alignment horizontal="right" wrapText="1"/>
      <protection/>
    </xf>
    <xf numFmtId="4" fontId="27" fillId="0" borderId="10" xfId="86" applyNumberFormat="1" applyFont="1" applyBorder="1" applyAlignment="1" quotePrefix="1">
      <alignment horizontal="left" vertical="center" wrapText="1"/>
      <protection/>
    </xf>
    <xf numFmtId="4" fontId="27" fillId="0" borderId="11" xfId="86" applyNumberFormat="1" applyFont="1" applyBorder="1" applyAlignment="1" quotePrefix="1">
      <alignment horizontal="left" vertical="center" wrapText="1"/>
      <protection/>
    </xf>
    <xf numFmtId="4" fontId="27" fillId="0" borderId="11" xfId="86" applyNumberFormat="1" applyFont="1" applyBorder="1" applyAlignment="1" quotePrefix="1">
      <alignment horizontal="center" vertical="center" wrapText="1"/>
      <protection/>
    </xf>
    <xf numFmtId="4" fontId="27" fillId="0" borderId="11" xfId="86" applyNumberFormat="1" applyFont="1" applyFill="1" applyBorder="1" applyAlignment="1" applyProtection="1" quotePrefix="1">
      <alignment horizontal="left" vertical="center"/>
      <protection/>
    </xf>
    <xf numFmtId="4" fontId="28" fillId="0" borderId="12" xfId="86" applyNumberFormat="1" applyFont="1" applyFill="1" applyBorder="1" applyAlignment="1" applyProtection="1">
      <alignment horizontal="center" vertical="center" wrapText="1"/>
      <protection/>
    </xf>
    <xf numFmtId="4" fontId="27" fillId="0" borderId="12" xfId="86" applyNumberFormat="1" applyFont="1" applyFill="1" applyBorder="1" applyAlignment="1" applyProtection="1">
      <alignment horizontal="center" vertical="center" wrapText="1"/>
      <protection/>
    </xf>
    <xf numFmtId="4" fontId="27" fillId="0" borderId="10" xfId="86" applyNumberFormat="1" applyFont="1" applyBorder="1" applyAlignment="1">
      <alignment horizontal="right"/>
      <protection/>
    </xf>
    <xf numFmtId="4" fontId="27" fillId="0" borderId="11" xfId="86" applyNumberFormat="1" applyFont="1" applyBorder="1" applyAlignment="1" quotePrefix="1">
      <alignment horizontal="left"/>
      <protection/>
    </xf>
    <xf numFmtId="4" fontId="27" fillId="0" borderId="11" xfId="86" applyNumberFormat="1" applyFont="1" applyFill="1" applyBorder="1" applyAlignment="1" applyProtection="1">
      <alignment wrapText="1"/>
      <protection/>
    </xf>
    <xf numFmtId="4" fontId="23" fillId="0" borderId="11" xfId="86" applyNumberFormat="1" applyFont="1" applyFill="1" applyBorder="1" applyAlignment="1" applyProtection="1">
      <alignment wrapText="1"/>
      <protection/>
    </xf>
    <xf numFmtId="4" fontId="23" fillId="0" borderId="11" xfId="86" applyNumberFormat="1" applyFont="1" applyFill="1" applyBorder="1" applyAlignment="1" applyProtection="1">
      <alignment horizontal="center" wrapText="1"/>
      <protection/>
    </xf>
    <xf numFmtId="4" fontId="23" fillId="0" borderId="12" xfId="86" applyNumberFormat="1" applyFont="1" applyFill="1" applyBorder="1" applyAlignment="1" applyProtection="1">
      <alignment/>
      <protection/>
    </xf>
    <xf numFmtId="0" fontId="27" fillId="0" borderId="0" xfId="87" applyFont="1">
      <alignment/>
      <protection/>
    </xf>
    <xf numFmtId="0" fontId="23" fillId="0" borderId="0" xfId="87" applyFont="1">
      <alignment/>
      <protection/>
    </xf>
    <xf numFmtId="0" fontId="27" fillId="0" borderId="0" xfId="87" applyFont="1" applyAlignment="1">
      <alignment horizontal="left"/>
      <protection/>
    </xf>
    <xf numFmtId="0" fontId="23" fillId="0" borderId="0" xfId="87" applyFont="1" applyAlignment="1">
      <alignment horizontal="left"/>
      <protection/>
    </xf>
    <xf numFmtId="0" fontId="27" fillId="0" borderId="13" xfId="87" applyFont="1" applyBorder="1">
      <alignment/>
      <protection/>
    </xf>
    <xf numFmtId="0" fontId="23" fillId="0" borderId="14" xfId="87" applyFont="1" applyBorder="1">
      <alignment/>
      <protection/>
    </xf>
    <xf numFmtId="0" fontId="23" fillId="0" borderId="15" xfId="87" applyFont="1" applyBorder="1">
      <alignment/>
      <protection/>
    </xf>
    <xf numFmtId="0" fontId="27" fillId="0" borderId="16" xfId="87" applyFont="1" applyBorder="1" applyAlignment="1">
      <alignment vertical="center"/>
      <protection/>
    </xf>
    <xf numFmtId="0" fontId="27" fillId="0" borderId="12" xfId="87" applyFont="1" applyBorder="1" applyAlignment="1">
      <alignment horizontal="center" vertical="center"/>
      <protection/>
    </xf>
    <xf numFmtId="0" fontId="27" fillId="24" borderId="12" xfId="86" applyNumberFormat="1" applyFont="1" applyFill="1" applyBorder="1" applyAlignment="1" applyProtection="1">
      <alignment horizontal="center" vertical="center" wrapText="1"/>
      <protection/>
    </xf>
    <xf numFmtId="0" fontId="27" fillId="24" borderId="12" xfId="88" applyFont="1" applyFill="1" applyBorder="1" applyAlignment="1">
      <alignment horizontal="center" vertical="center" wrapText="1"/>
      <protection/>
    </xf>
    <xf numFmtId="0" fontId="27" fillId="0" borderId="12" xfId="87" applyFont="1" applyBorder="1" applyAlignment="1">
      <alignment horizontal="center" vertical="center" wrapText="1"/>
      <protection/>
    </xf>
    <xf numFmtId="0" fontId="27" fillId="0" borderId="17" xfId="87" applyFont="1" applyBorder="1" applyAlignment="1">
      <alignment horizontal="center" vertical="center" wrapText="1"/>
      <protection/>
    </xf>
    <xf numFmtId="0" fontId="23" fillId="0" borderId="16" xfId="87" applyFont="1" applyBorder="1">
      <alignment/>
      <protection/>
    </xf>
    <xf numFmtId="0" fontId="23" fillId="0" borderId="12" xfId="87" applyFont="1" applyBorder="1">
      <alignment/>
      <protection/>
    </xf>
    <xf numFmtId="4" fontId="27" fillId="0" borderId="12" xfId="87" applyNumberFormat="1" applyFont="1" applyBorder="1">
      <alignment/>
      <protection/>
    </xf>
    <xf numFmtId="4" fontId="27" fillId="0" borderId="17" xfId="87" applyNumberFormat="1" applyFont="1" applyBorder="1">
      <alignment/>
      <protection/>
    </xf>
    <xf numFmtId="0" fontId="29" fillId="0" borderId="0" xfId="0" applyFont="1" applyAlignment="1">
      <alignment/>
    </xf>
    <xf numFmtId="4" fontId="23" fillId="0" borderId="12" xfId="87" applyNumberFormat="1" applyFont="1" applyBorder="1">
      <alignment/>
      <protection/>
    </xf>
    <xf numFmtId="4" fontId="23" fillId="0" borderId="17" xfId="87" applyNumberFormat="1" applyFont="1" applyBorder="1">
      <alignment/>
      <protection/>
    </xf>
    <xf numFmtId="4" fontId="29" fillId="0" borderId="0" xfId="0" applyNumberFormat="1" applyFont="1" applyAlignment="1">
      <alignment/>
    </xf>
    <xf numFmtId="4" fontId="29" fillId="0" borderId="12" xfId="0" applyNumberFormat="1" applyFont="1" applyBorder="1" applyAlignment="1">
      <alignment/>
    </xf>
    <xf numFmtId="4" fontId="29" fillId="0" borderId="12" xfId="87" applyNumberFormat="1" applyFont="1" applyBorder="1">
      <alignment/>
      <protection/>
    </xf>
    <xf numFmtId="0" fontId="23" fillId="0" borderId="18" xfId="87" applyFont="1" applyBorder="1">
      <alignment/>
      <protection/>
    </xf>
    <xf numFmtId="0" fontId="27" fillId="0" borderId="19" xfId="87" applyFont="1" applyBorder="1">
      <alignment/>
      <protection/>
    </xf>
    <xf numFmtId="4" fontId="27" fillId="0" borderId="19" xfId="87" applyNumberFormat="1" applyFont="1" applyBorder="1">
      <alignment/>
      <protection/>
    </xf>
    <xf numFmtId="4" fontId="27" fillId="0" borderId="20" xfId="87" applyNumberFormat="1" applyFont="1" applyBorder="1">
      <alignment/>
      <protection/>
    </xf>
    <xf numFmtId="4" fontId="23" fillId="0" borderId="0" xfId="87" applyNumberFormat="1" applyFont="1">
      <alignment/>
      <protection/>
    </xf>
    <xf numFmtId="0" fontId="27" fillId="0" borderId="0" xfId="88" applyFont="1">
      <alignment/>
      <protection/>
    </xf>
    <xf numFmtId="0" fontId="23" fillId="0" borderId="0" xfId="88" applyFont="1">
      <alignment/>
      <protection/>
    </xf>
    <xf numFmtId="0" fontId="27" fillId="0" borderId="21" xfId="88" applyFont="1" applyBorder="1" applyAlignment="1">
      <alignment/>
      <protection/>
    </xf>
    <xf numFmtId="0" fontId="27" fillId="0" borderId="22" xfId="88" applyFont="1" applyBorder="1">
      <alignment/>
      <protection/>
    </xf>
    <xf numFmtId="0" fontId="36" fillId="0" borderId="22" xfId="88" applyFont="1" applyBorder="1">
      <alignment/>
      <protection/>
    </xf>
    <xf numFmtId="0" fontId="23" fillId="0" borderId="23" xfId="88" applyFont="1" applyBorder="1">
      <alignment/>
      <protection/>
    </xf>
    <xf numFmtId="0" fontId="27" fillId="0" borderId="24" xfId="88" applyFont="1" applyBorder="1">
      <alignment/>
      <protection/>
    </xf>
    <xf numFmtId="0" fontId="27" fillId="0" borderId="25" xfId="88" applyFont="1" applyBorder="1">
      <alignment/>
      <protection/>
    </xf>
    <xf numFmtId="0" fontId="23" fillId="0" borderId="26" xfId="88" applyFont="1" applyBorder="1">
      <alignment/>
      <protection/>
    </xf>
    <xf numFmtId="0" fontId="27" fillId="0" borderId="12" xfId="88" applyFont="1" applyBorder="1">
      <alignment/>
      <protection/>
    </xf>
    <xf numFmtId="0" fontId="23" fillId="0" borderId="12" xfId="88" applyFont="1" applyBorder="1">
      <alignment/>
      <protection/>
    </xf>
    <xf numFmtId="0" fontId="27" fillId="24" borderId="12" xfId="88" applyFont="1" applyFill="1" applyBorder="1" applyAlignment="1">
      <alignment horizontal="center" wrapText="1"/>
      <protection/>
    </xf>
    <xf numFmtId="0" fontId="27" fillId="0" borderId="12" xfId="88" applyFont="1" applyBorder="1" applyAlignment="1">
      <alignment horizontal="center"/>
      <protection/>
    </xf>
    <xf numFmtId="49" fontId="27" fillId="0" borderId="12" xfId="88" applyNumberFormat="1" applyFont="1" applyBorder="1">
      <alignment/>
      <protection/>
    </xf>
    <xf numFmtId="4" fontId="28" fillId="0" borderId="12" xfId="88" applyNumberFormat="1" applyFont="1" applyBorder="1">
      <alignment/>
      <protection/>
    </xf>
    <xf numFmtId="4" fontId="29" fillId="0" borderId="12" xfId="88" applyNumberFormat="1" applyFont="1" applyBorder="1">
      <alignment/>
      <protection/>
    </xf>
    <xf numFmtId="0" fontId="27" fillId="24" borderId="12" xfId="88" applyFont="1" applyFill="1" applyBorder="1">
      <alignment/>
      <protection/>
    </xf>
    <xf numFmtId="4" fontId="28" fillId="24" borderId="12" xfId="88" applyNumberFormat="1" applyFont="1" applyFill="1" applyBorder="1">
      <alignment/>
      <protection/>
    </xf>
    <xf numFmtId="4" fontId="29" fillId="24" borderId="12" xfId="88" applyNumberFormat="1" applyFont="1" applyFill="1" applyBorder="1">
      <alignment/>
      <protection/>
    </xf>
    <xf numFmtId="0" fontId="23" fillId="24" borderId="12" xfId="88" applyFont="1" applyFill="1" applyBorder="1">
      <alignment/>
      <protection/>
    </xf>
    <xf numFmtId="0" fontId="37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29" fillId="24" borderId="12" xfId="0" applyFont="1" applyFill="1" applyBorder="1" applyAlignment="1">
      <alignment/>
    </xf>
    <xf numFmtId="4" fontId="29" fillId="24" borderId="12" xfId="0" applyNumberFormat="1" applyFont="1" applyFill="1" applyBorder="1" applyAlignment="1">
      <alignment/>
    </xf>
    <xf numFmtId="0" fontId="23" fillId="25" borderId="12" xfId="88" applyFont="1" applyFill="1" applyBorder="1">
      <alignment/>
      <protection/>
    </xf>
    <xf numFmtId="4" fontId="29" fillId="25" borderId="12" xfId="88" applyNumberFormat="1" applyFont="1" applyFill="1" applyBorder="1">
      <alignment/>
      <protection/>
    </xf>
    <xf numFmtId="0" fontId="27" fillId="0" borderId="12" xfId="88" applyFont="1" applyBorder="1" applyAlignment="1">
      <alignment horizontal="left"/>
      <protection/>
    </xf>
    <xf numFmtId="49" fontId="27" fillId="0" borderId="12" xfId="88" applyNumberFormat="1" applyFont="1" applyBorder="1" applyAlignment="1">
      <alignment horizontal="right"/>
      <protection/>
    </xf>
    <xf numFmtId="0" fontId="32" fillId="24" borderId="12" xfId="88" applyFont="1" applyFill="1" applyBorder="1">
      <alignment/>
      <protection/>
    </xf>
    <xf numFmtId="49" fontId="23" fillId="0" borderId="12" xfId="88" applyNumberFormat="1" applyFont="1" applyBorder="1">
      <alignment/>
      <protection/>
    </xf>
    <xf numFmtId="49" fontId="23" fillId="25" borderId="12" xfId="88" applyNumberFormat="1" applyFont="1" applyFill="1" applyBorder="1">
      <alignment/>
      <protection/>
    </xf>
    <xf numFmtId="49" fontId="28" fillId="0" borderId="12" xfId="0" applyNumberFormat="1" applyFont="1" applyBorder="1" applyAlignment="1">
      <alignment horizontal="right"/>
    </xf>
    <xf numFmtId="0" fontId="28" fillId="0" borderId="12" xfId="0" applyFont="1" applyBorder="1" applyAlignment="1">
      <alignment/>
    </xf>
    <xf numFmtId="49" fontId="28" fillId="0" borderId="12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9" fontId="29" fillId="0" borderId="12" xfId="0" applyNumberFormat="1" applyFont="1" applyBorder="1" applyAlignment="1">
      <alignment/>
    </xf>
    <xf numFmtId="49" fontId="29" fillId="0" borderId="12" xfId="0" applyNumberFormat="1" applyFont="1" applyBorder="1" applyAlignment="1">
      <alignment horizontal="right"/>
    </xf>
    <xf numFmtId="0" fontId="27" fillId="24" borderId="27" xfId="88" applyFont="1" applyFill="1" applyBorder="1">
      <alignment/>
      <protection/>
    </xf>
    <xf numFmtId="0" fontId="27" fillId="24" borderId="10" xfId="88" applyFont="1" applyFill="1" applyBorder="1">
      <alignment/>
      <protection/>
    </xf>
    <xf numFmtId="0" fontId="27" fillId="24" borderId="11" xfId="88" applyFont="1" applyFill="1" applyBorder="1">
      <alignment/>
      <protection/>
    </xf>
    <xf numFmtId="4" fontId="28" fillId="24" borderId="28" xfId="88" applyNumberFormat="1" applyFont="1" applyFill="1" applyBorder="1">
      <alignment/>
      <protection/>
    </xf>
    <xf numFmtId="0" fontId="27" fillId="24" borderId="29" xfId="88" applyFont="1" applyFill="1" applyBorder="1">
      <alignment/>
      <protection/>
    </xf>
    <xf numFmtId="0" fontId="23" fillId="26" borderId="12" xfId="88" applyFont="1" applyFill="1" applyBorder="1">
      <alignment/>
      <protection/>
    </xf>
    <xf numFmtId="4" fontId="29" fillId="26" borderId="12" xfId="88" applyNumberFormat="1" applyFont="1" applyFill="1" applyBorder="1">
      <alignment/>
      <protection/>
    </xf>
    <xf numFmtId="0" fontId="23" fillId="0" borderId="10" xfId="88" applyFont="1" applyBorder="1">
      <alignment/>
      <protection/>
    </xf>
    <xf numFmtId="0" fontId="27" fillId="0" borderId="0" xfId="88" applyFont="1" applyBorder="1">
      <alignment/>
      <protection/>
    </xf>
    <xf numFmtId="0" fontId="23" fillId="24" borderId="11" xfId="88" applyFont="1" applyFill="1" applyBorder="1">
      <alignment/>
      <protection/>
    </xf>
    <xf numFmtId="4" fontId="29" fillId="24" borderId="28" xfId="88" applyNumberFormat="1" applyFont="1" applyFill="1" applyBorder="1">
      <alignment/>
      <protection/>
    </xf>
    <xf numFmtId="0" fontId="27" fillId="0" borderId="10" xfId="88" applyFont="1" applyBorder="1">
      <alignment/>
      <protection/>
    </xf>
    <xf numFmtId="0" fontId="23" fillId="24" borderId="28" xfId="88" applyFont="1" applyFill="1" applyBorder="1">
      <alignment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29" fillId="26" borderId="12" xfId="0" applyFont="1" applyFill="1" applyBorder="1" applyAlignment="1">
      <alignment/>
    </xf>
    <xf numFmtId="0" fontId="28" fillId="26" borderId="12" xfId="0" applyFont="1" applyFill="1" applyBorder="1" applyAlignment="1">
      <alignment/>
    </xf>
    <xf numFmtId="4" fontId="28" fillId="26" borderId="12" xfId="0" applyNumberFormat="1" applyFont="1" applyFill="1" applyBorder="1" applyAlignment="1">
      <alignment/>
    </xf>
    <xf numFmtId="0" fontId="28" fillId="24" borderId="12" xfId="0" applyFont="1" applyFill="1" applyBorder="1" applyAlignment="1">
      <alignment/>
    </xf>
    <xf numFmtId="4" fontId="28" fillId="2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4" fontId="28" fillId="0" borderId="10" xfId="86" applyNumberFormat="1" applyFont="1" applyFill="1" applyBorder="1" applyAlignment="1" applyProtection="1">
      <alignment horizontal="left" wrapText="1"/>
      <protection/>
    </xf>
    <xf numFmtId="4" fontId="29" fillId="0" borderId="11" xfId="86" applyNumberFormat="1" applyFont="1" applyFill="1" applyBorder="1" applyAlignment="1" applyProtection="1">
      <alignment wrapText="1"/>
      <protection/>
    </xf>
    <xf numFmtId="4" fontId="28" fillId="0" borderId="10" xfId="86" applyNumberFormat="1" applyFont="1" applyFill="1" applyBorder="1" applyAlignment="1" applyProtection="1" quotePrefix="1">
      <alignment horizontal="left" wrapText="1"/>
      <protection/>
    </xf>
    <xf numFmtId="4" fontId="27" fillId="0" borderId="0" xfId="86" applyNumberFormat="1" applyFont="1" applyFill="1" applyBorder="1" applyAlignment="1" applyProtection="1">
      <alignment horizontal="center" vertical="center" wrapText="1"/>
      <protection/>
    </xf>
    <xf numFmtId="4" fontId="23" fillId="0" borderId="0" xfId="86" applyNumberFormat="1" applyFont="1" applyFill="1" applyBorder="1" applyAlignment="1" applyProtection="1">
      <alignment horizontal="center" vertical="center" wrapText="1"/>
      <protection/>
    </xf>
    <xf numFmtId="4" fontId="23" fillId="0" borderId="0" xfId="86" applyNumberFormat="1" applyFont="1" applyFill="1" applyBorder="1" applyAlignment="1" applyProtection="1">
      <alignment/>
      <protection/>
    </xf>
    <xf numFmtId="4" fontId="27" fillId="0" borderId="10" xfId="86" applyNumberFormat="1" applyFont="1" applyFill="1" applyBorder="1" applyAlignment="1" applyProtection="1">
      <alignment horizontal="left" wrapText="1"/>
      <protection/>
    </xf>
    <xf numFmtId="4" fontId="23" fillId="0" borderId="11" xfId="86" applyNumberFormat="1" applyFont="1" applyFill="1" applyBorder="1" applyAlignment="1" applyProtection="1">
      <alignment wrapText="1"/>
      <protection/>
    </xf>
    <xf numFmtId="4" fontId="23" fillId="0" borderId="11" xfId="86" applyNumberFormat="1" applyFont="1" applyFill="1" applyBorder="1" applyAlignment="1" applyProtection="1">
      <alignment/>
      <protection/>
    </xf>
    <xf numFmtId="4" fontId="27" fillId="0" borderId="0" xfId="86" applyNumberFormat="1" applyFont="1" applyFill="1" applyBorder="1" applyAlignment="1" applyProtection="1" quotePrefix="1">
      <alignment horizontal="center" vertical="center" wrapText="1"/>
      <protection/>
    </xf>
    <xf numFmtId="4" fontId="29" fillId="0" borderId="11" xfId="86" applyNumberFormat="1" applyFont="1" applyFill="1" applyBorder="1" applyAlignment="1" applyProtection="1">
      <alignment/>
      <protection/>
    </xf>
    <xf numFmtId="4" fontId="28" fillId="0" borderId="10" xfId="86" applyNumberFormat="1" applyFont="1" applyBorder="1" applyAlignment="1" quotePrefix="1">
      <alignment horizontal="left"/>
      <protection/>
    </xf>
    <xf numFmtId="0" fontId="27" fillId="0" borderId="0" xfId="86" applyNumberFormat="1" applyFont="1" applyFill="1" applyBorder="1" applyAlignment="1" applyProtection="1">
      <alignment horizontal="center" vertical="center" wrapText="1"/>
      <protection/>
    </xf>
    <xf numFmtId="0" fontId="23" fillId="0" borderId="0" xfId="86" applyNumberFormat="1" applyFont="1" applyFill="1" applyBorder="1" applyAlignment="1" applyProtection="1">
      <alignment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Obično 4" xfId="86"/>
    <cellStyle name="Obično_List2" xfId="87"/>
    <cellStyle name="Obično_List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8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10.57421875" style="0" customWidth="1"/>
  </cols>
  <sheetData>
    <row r="6" spans="1:13" ht="15">
      <c r="A6" s="122" t="s">
        <v>160</v>
      </c>
      <c r="B6" s="123"/>
      <c r="C6" s="123"/>
      <c r="D6" s="123"/>
      <c r="E6" s="123"/>
      <c r="F6" s="123"/>
      <c r="G6" s="123"/>
      <c r="H6" s="123"/>
      <c r="I6" s="123"/>
      <c r="J6" s="13"/>
      <c r="K6" s="13"/>
      <c r="L6" s="13"/>
      <c r="M6" s="13"/>
    </row>
    <row r="7" spans="1:13" ht="15">
      <c r="A7" s="122" t="s">
        <v>161</v>
      </c>
      <c r="B7" s="123"/>
      <c r="C7" s="123"/>
      <c r="D7" s="123"/>
      <c r="E7" s="123"/>
      <c r="F7" s="123"/>
      <c r="G7" s="123"/>
      <c r="H7" s="123"/>
      <c r="I7" s="123"/>
      <c r="J7" s="13"/>
      <c r="K7" s="13"/>
      <c r="L7" s="13"/>
      <c r="M7" s="13"/>
    </row>
    <row r="8" spans="1:13" ht="15">
      <c r="A8" s="122"/>
      <c r="B8" s="123"/>
      <c r="C8" s="123"/>
      <c r="D8" s="123"/>
      <c r="E8" s="123"/>
      <c r="F8" s="123"/>
      <c r="G8" s="123"/>
      <c r="H8" s="123"/>
      <c r="I8" s="123"/>
      <c r="J8" s="13"/>
      <c r="K8" s="13"/>
      <c r="L8" s="13"/>
      <c r="M8" s="13"/>
    </row>
    <row r="9" spans="1:13" ht="15">
      <c r="A9" s="124" t="s">
        <v>169</v>
      </c>
      <c r="B9" s="123"/>
      <c r="C9" s="123"/>
      <c r="D9" s="123"/>
      <c r="E9" s="123"/>
      <c r="F9" s="123"/>
      <c r="G9" s="123"/>
      <c r="H9" s="123"/>
      <c r="I9" s="123"/>
      <c r="J9" s="13"/>
      <c r="K9" s="13"/>
      <c r="L9" s="13"/>
      <c r="M9" s="13"/>
    </row>
    <row r="10" spans="1:13" ht="15">
      <c r="A10" s="124" t="s">
        <v>170</v>
      </c>
      <c r="B10" s="123"/>
      <c r="C10" s="123"/>
      <c r="D10" s="123"/>
      <c r="E10" s="123"/>
      <c r="F10" s="123"/>
      <c r="G10" s="123"/>
      <c r="H10" s="123"/>
      <c r="I10" s="123"/>
      <c r="J10" s="13"/>
      <c r="K10" s="13"/>
      <c r="L10" s="13"/>
      <c r="M10" s="13"/>
    </row>
    <row r="11" spans="1:13" ht="15">
      <c r="A11" s="122"/>
      <c r="B11" s="123"/>
      <c r="C11" s="123"/>
      <c r="D11" s="123"/>
      <c r="E11" s="123"/>
      <c r="F11" s="123"/>
      <c r="G11" s="123"/>
      <c r="H11" s="123"/>
      <c r="I11" s="123"/>
      <c r="J11" s="13"/>
      <c r="K11" s="13"/>
      <c r="L11" s="13"/>
      <c r="M11" s="13"/>
    </row>
    <row r="12" spans="1:13" ht="15">
      <c r="A12" s="123" t="s">
        <v>176</v>
      </c>
      <c r="B12" s="123"/>
      <c r="C12" s="123"/>
      <c r="D12" s="123"/>
      <c r="E12" s="123"/>
      <c r="F12" s="123"/>
      <c r="G12" s="123"/>
      <c r="H12" s="123"/>
      <c r="I12" s="123"/>
      <c r="J12" s="13"/>
      <c r="K12" s="13"/>
      <c r="L12" s="13"/>
      <c r="M12" s="13"/>
    </row>
    <row r="13" spans="1:13" ht="15">
      <c r="A13" s="123" t="s">
        <v>177</v>
      </c>
      <c r="B13" s="123"/>
      <c r="C13" s="123"/>
      <c r="D13" s="123"/>
      <c r="E13" s="123"/>
      <c r="F13" s="123"/>
      <c r="G13" s="123"/>
      <c r="H13" s="123"/>
      <c r="I13" s="123"/>
      <c r="J13" s="13"/>
      <c r="K13" s="13"/>
      <c r="L13" s="13"/>
      <c r="M13" s="13"/>
    </row>
    <row r="14" spans="1:13" ht="15">
      <c r="A14" s="123" t="s">
        <v>178</v>
      </c>
      <c r="B14" s="123"/>
      <c r="C14" s="123"/>
      <c r="D14" s="123"/>
      <c r="E14" s="123"/>
      <c r="F14" s="123"/>
      <c r="G14" s="123"/>
      <c r="H14" s="123"/>
      <c r="I14" s="123"/>
      <c r="J14" s="13"/>
      <c r="K14" s="13"/>
      <c r="L14" s="13"/>
      <c r="M14" s="13"/>
    </row>
    <row r="15" spans="1:13" ht="15">
      <c r="A15" s="123" t="s">
        <v>179</v>
      </c>
      <c r="B15" s="123"/>
      <c r="C15" s="123"/>
      <c r="D15" s="123"/>
      <c r="E15" s="123"/>
      <c r="F15" s="123"/>
      <c r="G15" s="123"/>
      <c r="H15" s="123"/>
      <c r="I15" s="123"/>
      <c r="J15" s="13"/>
      <c r="K15" s="13"/>
      <c r="L15" s="13"/>
      <c r="M15" s="13"/>
    </row>
    <row r="16" spans="1:13" ht="15">
      <c r="A16" s="124"/>
      <c r="B16" s="123"/>
      <c r="C16" s="123"/>
      <c r="D16" s="123"/>
      <c r="E16" s="123"/>
      <c r="F16" s="123"/>
      <c r="G16" s="123"/>
      <c r="H16" s="123"/>
      <c r="I16" s="123"/>
      <c r="J16" s="13"/>
      <c r="K16" s="13"/>
      <c r="L16" s="13"/>
      <c r="M16" s="13"/>
    </row>
    <row r="17" spans="1:13" ht="15">
      <c r="A17" s="124"/>
      <c r="B17" s="123"/>
      <c r="C17" s="123"/>
      <c r="D17" s="123"/>
      <c r="E17" s="123"/>
      <c r="F17" s="123"/>
      <c r="G17" s="123"/>
      <c r="H17" s="123"/>
      <c r="I17" s="123"/>
      <c r="J17" s="13"/>
      <c r="K17" s="13"/>
      <c r="L17" s="13"/>
      <c r="M17" s="13"/>
    </row>
    <row r="18" spans="1:13" ht="15">
      <c r="A18" s="124"/>
      <c r="B18" s="123"/>
      <c r="C18" s="123"/>
      <c r="D18" s="123"/>
      <c r="E18" s="123"/>
      <c r="F18" s="123"/>
      <c r="G18" s="123"/>
      <c r="H18" s="123"/>
      <c r="I18" s="123"/>
      <c r="J18" s="13"/>
      <c r="K18" s="13"/>
      <c r="L18" s="13"/>
      <c r="M18" s="13"/>
    </row>
    <row r="19" spans="1:13" ht="15">
      <c r="A19" s="124" t="s">
        <v>180</v>
      </c>
      <c r="B19" s="123" t="s">
        <v>172</v>
      </c>
      <c r="C19" s="123"/>
      <c r="D19" s="123"/>
      <c r="E19" s="123"/>
      <c r="F19" s="123"/>
      <c r="G19" s="123"/>
      <c r="H19" s="123"/>
      <c r="I19" s="123"/>
      <c r="J19" s="13"/>
      <c r="K19" s="13"/>
      <c r="L19" s="13"/>
      <c r="M19" s="13"/>
    </row>
    <row r="20" spans="1:13" ht="15">
      <c r="A20" s="124" t="s">
        <v>181</v>
      </c>
      <c r="B20" s="123" t="s">
        <v>173</v>
      </c>
      <c r="C20" s="123"/>
      <c r="D20" s="123"/>
      <c r="E20" s="123"/>
      <c r="F20" s="123"/>
      <c r="G20" s="123"/>
      <c r="H20" s="123"/>
      <c r="I20" s="123"/>
      <c r="J20" s="13"/>
      <c r="K20" s="13"/>
      <c r="L20" s="13"/>
      <c r="M20" s="13"/>
    </row>
    <row r="21" spans="1:13" ht="15">
      <c r="A21" s="124"/>
      <c r="B21" s="123"/>
      <c r="C21" s="123"/>
      <c r="D21" s="123"/>
      <c r="E21" s="123"/>
      <c r="F21" s="123"/>
      <c r="G21" s="123"/>
      <c r="H21" s="123"/>
      <c r="I21" s="123"/>
      <c r="J21" s="13"/>
      <c r="K21" s="13"/>
      <c r="L21" s="13"/>
      <c r="M21" s="13"/>
    </row>
    <row r="22" spans="1:13" ht="15">
      <c r="A22" s="122"/>
      <c r="B22" s="123"/>
      <c r="C22" s="123"/>
      <c r="D22" s="123"/>
      <c r="E22" s="123"/>
      <c r="F22" s="123"/>
      <c r="G22" s="123"/>
      <c r="H22" s="123"/>
      <c r="I22" s="123"/>
      <c r="J22" s="13"/>
      <c r="K22" s="13"/>
      <c r="L22" s="13"/>
      <c r="M22" s="13"/>
    </row>
    <row r="23" spans="1:13" ht="15">
      <c r="A23" s="122" t="s">
        <v>164</v>
      </c>
      <c r="B23" s="123"/>
      <c r="C23" s="123"/>
      <c r="D23" s="123"/>
      <c r="E23" s="123"/>
      <c r="F23" s="123"/>
      <c r="G23" s="123"/>
      <c r="H23" s="123"/>
      <c r="I23" s="123"/>
      <c r="J23" s="13"/>
      <c r="K23" s="13"/>
      <c r="L23" s="13"/>
      <c r="M23" s="13"/>
    </row>
    <row r="24" spans="1:13" ht="15">
      <c r="A24" s="122"/>
      <c r="B24" s="123"/>
      <c r="C24" s="123"/>
      <c r="D24" s="123"/>
      <c r="E24" s="123"/>
      <c r="F24" s="123"/>
      <c r="G24" s="123"/>
      <c r="H24" s="123"/>
      <c r="I24" s="123"/>
      <c r="J24" s="13"/>
      <c r="K24" s="13"/>
      <c r="L24" s="13"/>
      <c r="M24" s="13"/>
    </row>
    <row r="25" spans="1:13" ht="15">
      <c r="A25" s="122"/>
      <c r="B25" s="123"/>
      <c r="C25" s="123"/>
      <c r="D25" s="123"/>
      <c r="E25" s="123"/>
      <c r="F25" s="123"/>
      <c r="G25" s="123"/>
      <c r="H25" s="123"/>
      <c r="I25" s="123"/>
      <c r="J25" s="13"/>
      <c r="K25" s="13"/>
      <c r="L25" s="13"/>
      <c r="M25" s="13"/>
    </row>
    <row r="26" spans="1:13" ht="15">
      <c r="A26" s="122"/>
      <c r="B26" s="123"/>
      <c r="C26" s="123"/>
      <c r="D26" s="123"/>
      <c r="E26" s="123"/>
      <c r="F26" s="123"/>
      <c r="G26" s="123"/>
      <c r="H26" s="123"/>
      <c r="I26" s="123"/>
      <c r="J26" s="13"/>
      <c r="K26" s="13"/>
      <c r="L26" s="13"/>
      <c r="M26" s="13"/>
    </row>
    <row r="27" spans="1:13" ht="15">
      <c r="A27" s="122"/>
      <c r="B27" s="123"/>
      <c r="C27" s="123"/>
      <c r="D27" s="123"/>
      <c r="E27" s="123"/>
      <c r="F27" s="123"/>
      <c r="G27" s="123"/>
      <c r="H27" s="123"/>
      <c r="I27" s="123"/>
      <c r="J27" s="13"/>
      <c r="K27" s="13"/>
      <c r="L27" s="13"/>
      <c r="M27" s="13"/>
    </row>
    <row r="28" spans="1:13" ht="15">
      <c r="A28" s="124" t="s">
        <v>162</v>
      </c>
      <c r="B28" s="123"/>
      <c r="C28" s="123"/>
      <c r="D28" s="123"/>
      <c r="E28" s="123"/>
      <c r="F28" s="123"/>
      <c r="G28" s="123"/>
      <c r="H28" s="123"/>
      <c r="I28" s="123"/>
      <c r="J28" s="13"/>
      <c r="K28" s="13"/>
      <c r="L28" s="13"/>
      <c r="M28" s="13"/>
    </row>
    <row r="29" spans="1:13" ht="15">
      <c r="A29" s="122"/>
      <c r="B29" s="123"/>
      <c r="C29" s="123"/>
      <c r="D29" s="123"/>
      <c r="E29" s="123"/>
      <c r="F29" s="123"/>
      <c r="G29" s="123"/>
      <c r="H29" s="123"/>
      <c r="I29" s="123"/>
      <c r="J29" s="13"/>
      <c r="K29" s="13"/>
      <c r="L29" s="13"/>
      <c r="M29" s="13"/>
    </row>
    <row r="30" spans="1:13" ht="15">
      <c r="A30" s="124"/>
      <c r="B30" s="123"/>
      <c r="C30" s="123"/>
      <c r="D30" s="123"/>
      <c r="E30" s="123"/>
      <c r="F30" s="123"/>
      <c r="G30" s="123"/>
      <c r="H30" s="123"/>
      <c r="I30" s="123"/>
      <c r="J30" s="13"/>
      <c r="K30" s="13"/>
      <c r="L30" s="13"/>
      <c r="M30" s="13"/>
    </row>
    <row r="31" spans="1:9" ht="12.75">
      <c r="A31" s="53"/>
      <c r="B31" s="53"/>
      <c r="C31" s="53"/>
      <c r="D31" s="53"/>
      <c r="E31" s="53"/>
      <c r="F31" s="53"/>
      <c r="G31" s="53"/>
      <c r="H31" s="53"/>
      <c r="I31" s="53"/>
    </row>
    <row r="32" spans="1:9" ht="12.75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G29" sqref="G29"/>
    </sheetView>
  </sheetViews>
  <sheetFormatPr defaultColWidth="9.140625" defaultRowHeight="12.75"/>
  <cols>
    <col min="5" max="5" width="21.140625" style="0" customWidth="1"/>
    <col min="6" max="6" width="20.140625" style="0" customWidth="1"/>
    <col min="7" max="7" width="16.57421875" style="0" customWidth="1"/>
    <col min="8" max="8" width="16.7109375" style="0" customWidth="1"/>
  </cols>
  <sheetData>
    <row r="1" spans="1:8" ht="43.5" customHeight="1">
      <c r="A1" s="137" t="s">
        <v>148</v>
      </c>
      <c r="B1" s="137"/>
      <c r="C1" s="137"/>
      <c r="D1" s="137"/>
      <c r="E1" s="137"/>
      <c r="F1" s="137"/>
      <c r="G1" s="137"/>
      <c r="H1" s="137"/>
    </row>
    <row r="2" spans="1:8" ht="12.75">
      <c r="A2" s="137" t="s">
        <v>125</v>
      </c>
      <c r="B2" s="137"/>
      <c r="C2" s="137"/>
      <c r="D2" s="137"/>
      <c r="E2" s="137"/>
      <c r="F2" s="137"/>
      <c r="G2" s="138"/>
      <c r="H2" s="138"/>
    </row>
    <row r="3" spans="1:8" ht="43.5" customHeight="1">
      <c r="A3" s="15"/>
      <c r="B3" s="16"/>
      <c r="C3" s="16"/>
      <c r="D3" s="17"/>
      <c r="E3" s="18"/>
      <c r="F3" s="19" t="s">
        <v>145</v>
      </c>
      <c r="G3" s="19" t="s">
        <v>146</v>
      </c>
      <c r="H3" s="19" t="s">
        <v>147</v>
      </c>
    </row>
    <row r="4" spans="1:8" ht="12.75">
      <c r="A4" s="125" t="s">
        <v>35</v>
      </c>
      <c r="B4" s="126"/>
      <c r="C4" s="126"/>
      <c r="D4" s="126"/>
      <c r="E4" s="135"/>
      <c r="F4" s="20">
        <v>3682397.19</v>
      </c>
      <c r="G4" s="20">
        <v>3391160.33</v>
      </c>
      <c r="H4" s="20">
        <v>3391160.33</v>
      </c>
    </row>
    <row r="5" spans="1:8" ht="12.75">
      <c r="A5" s="125" t="s">
        <v>4</v>
      </c>
      <c r="B5" s="126"/>
      <c r="C5" s="126"/>
      <c r="D5" s="126"/>
      <c r="E5" s="135"/>
      <c r="F5" s="20">
        <v>3682397.19</v>
      </c>
      <c r="G5" s="20">
        <v>3391160.33</v>
      </c>
      <c r="H5" s="20">
        <v>3391160.33</v>
      </c>
    </row>
    <row r="6" spans="1:8" ht="12.75">
      <c r="A6" s="136" t="s">
        <v>36</v>
      </c>
      <c r="B6" s="135"/>
      <c r="C6" s="135"/>
      <c r="D6" s="135"/>
      <c r="E6" s="135"/>
      <c r="F6" s="20"/>
      <c r="G6" s="20"/>
      <c r="H6" s="20"/>
    </row>
    <row r="7" spans="1:8" ht="12.75">
      <c r="A7" s="21" t="s">
        <v>37</v>
      </c>
      <c r="B7" s="22"/>
      <c r="C7" s="22"/>
      <c r="D7" s="22"/>
      <c r="E7" s="22"/>
      <c r="F7" s="20">
        <v>3682397.19</v>
      </c>
      <c r="G7" s="20">
        <v>3391160.33</v>
      </c>
      <c r="H7" s="20">
        <v>3391160.33</v>
      </c>
    </row>
    <row r="8" spans="1:8" ht="12.75">
      <c r="A8" s="127" t="s">
        <v>38</v>
      </c>
      <c r="B8" s="126"/>
      <c r="C8" s="126"/>
      <c r="D8" s="126"/>
      <c r="E8" s="126"/>
      <c r="F8" s="23">
        <v>3626397.19</v>
      </c>
      <c r="G8" s="23">
        <v>3335160.33</v>
      </c>
      <c r="H8" s="23">
        <v>3335160.33</v>
      </c>
    </row>
    <row r="9" spans="1:8" ht="12.75">
      <c r="A9" s="136" t="s">
        <v>39</v>
      </c>
      <c r="B9" s="135"/>
      <c r="C9" s="135"/>
      <c r="D9" s="135"/>
      <c r="E9" s="135"/>
      <c r="F9" s="23">
        <v>56000</v>
      </c>
      <c r="G9" s="23">
        <v>56000</v>
      </c>
      <c r="H9" s="23">
        <v>56000</v>
      </c>
    </row>
    <row r="10" spans="1:8" ht="12.75">
      <c r="A10" s="127" t="s">
        <v>40</v>
      </c>
      <c r="B10" s="126"/>
      <c r="C10" s="126"/>
      <c r="D10" s="126"/>
      <c r="E10" s="126"/>
      <c r="F10" s="23"/>
      <c r="G10" s="23">
        <v>0</v>
      </c>
      <c r="H10" s="23">
        <v>0</v>
      </c>
    </row>
    <row r="11" spans="1:8" ht="13.5" customHeight="1">
      <c r="A11" s="128"/>
      <c r="B11" s="129"/>
      <c r="C11" s="129"/>
      <c r="D11" s="129"/>
      <c r="E11" s="129"/>
      <c r="F11" s="130"/>
      <c r="G11" s="130"/>
      <c r="H11" s="130"/>
    </row>
    <row r="12" spans="1:8" ht="25.5">
      <c r="A12" s="24"/>
      <c r="B12" s="25"/>
      <c r="C12" s="25"/>
      <c r="D12" s="26"/>
      <c r="E12" s="27"/>
      <c r="F12" s="28" t="s">
        <v>145</v>
      </c>
      <c r="G12" s="29" t="s">
        <v>146</v>
      </c>
      <c r="H12" s="29" t="s">
        <v>147</v>
      </c>
    </row>
    <row r="13" spans="1:8" ht="12.75">
      <c r="A13" s="131" t="s">
        <v>41</v>
      </c>
      <c r="B13" s="132"/>
      <c r="C13" s="132"/>
      <c r="D13" s="132"/>
      <c r="E13" s="133"/>
      <c r="F13" s="30">
        <v>0</v>
      </c>
      <c r="G13" s="30">
        <v>0</v>
      </c>
      <c r="H13" s="23">
        <v>0</v>
      </c>
    </row>
    <row r="14" spans="1:8" ht="12.75" customHeight="1">
      <c r="A14" s="134"/>
      <c r="B14" s="129"/>
      <c r="C14" s="129"/>
      <c r="D14" s="129"/>
      <c r="E14" s="129"/>
      <c r="F14" s="130"/>
      <c r="G14" s="130"/>
      <c r="H14" s="130"/>
    </row>
    <row r="15" spans="1:8" ht="40.5" customHeight="1">
      <c r="A15" s="24"/>
      <c r="B15" s="25"/>
      <c r="C15" s="25"/>
      <c r="D15" s="26"/>
      <c r="E15" s="27"/>
      <c r="F15" s="29" t="s">
        <v>145</v>
      </c>
      <c r="G15" s="29" t="s">
        <v>146</v>
      </c>
      <c r="H15" s="29" t="s">
        <v>147</v>
      </c>
    </row>
    <row r="16" spans="1:8" ht="12.75">
      <c r="A16" s="125" t="s">
        <v>42</v>
      </c>
      <c r="B16" s="126"/>
      <c r="C16" s="126"/>
      <c r="D16" s="126"/>
      <c r="E16" s="126"/>
      <c r="F16" s="20"/>
      <c r="G16" s="20"/>
      <c r="H16" s="20"/>
    </row>
    <row r="17" spans="1:8" ht="12.75">
      <c r="A17" s="125" t="s">
        <v>43</v>
      </c>
      <c r="B17" s="126"/>
      <c r="C17" s="126"/>
      <c r="D17" s="126"/>
      <c r="E17" s="126"/>
      <c r="F17" s="20"/>
      <c r="G17" s="20"/>
      <c r="H17" s="20"/>
    </row>
    <row r="18" spans="1:8" ht="12.75">
      <c r="A18" s="127" t="s">
        <v>44</v>
      </c>
      <c r="B18" s="126"/>
      <c r="C18" s="126"/>
      <c r="D18" s="126"/>
      <c r="E18" s="126"/>
      <c r="F18" s="20"/>
      <c r="G18" s="20"/>
      <c r="H18" s="20"/>
    </row>
    <row r="19" spans="1:8" ht="12.75">
      <c r="A19" s="31"/>
      <c r="B19" s="32"/>
      <c r="C19" s="33"/>
      <c r="D19" s="34"/>
      <c r="E19" s="32"/>
      <c r="F19" s="35"/>
      <c r="G19" s="35"/>
      <c r="H19" s="35"/>
    </row>
    <row r="20" spans="1:8" ht="12.75">
      <c r="A20" s="127" t="s">
        <v>45</v>
      </c>
      <c r="B20" s="126"/>
      <c r="C20" s="126"/>
      <c r="D20" s="126"/>
      <c r="E20" s="126"/>
      <c r="F20" s="20">
        <v>0</v>
      </c>
      <c r="G20" s="20"/>
      <c r="H20" s="20"/>
    </row>
    <row r="21" spans="1:8" ht="12.75">
      <c r="A21" s="1" t="s">
        <v>101</v>
      </c>
      <c r="B21" s="1" t="s">
        <v>172</v>
      </c>
      <c r="C21" s="1"/>
      <c r="D21" s="1"/>
      <c r="E21" s="1"/>
      <c r="F21" s="1"/>
      <c r="G21" s="14" t="s">
        <v>174</v>
      </c>
      <c r="H21" s="14"/>
    </row>
    <row r="22" spans="1:8" ht="12.75">
      <c r="A22" s="1" t="s">
        <v>100</v>
      </c>
      <c r="B22" s="1" t="s">
        <v>173</v>
      </c>
      <c r="C22" s="1"/>
      <c r="D22" s="1"/>
      <c r="E22" s="1"/>
      <c r="F22" s="1"/>
      <c r="G22" s="14"/>
      <c r="H22" s="14"/>
    </row>
    <row r="23" spans="1:8" ht="12.75">
      <c r="A23" s="1" t="s">
        <v>152</v>
      </c>
      <c r="B23" s="1"/>
      <c r="C23" s="1"/>
      <c r="D23" s="1"/>
      <c r="E23" s="1"/>
      <c r="F23" s="1"/>
      <c r="G23" s="14" t="s">
        <v>175</v>
      </c>
      <c r="H23" s="14"/>
    </row>
    <row r="24" ht="12.75">
      <c r="G24" s="14" t="s">
        <v>85</v>
      </c>
    </row>
  </sheetData>
  <sheetProtection/>
  <mergeCells count="15">
    <mergeCell ref="A5:E5"/>
    <mergeCell ref="A6:E6"/>
    <mergeCell ref="A8:E8"/>
    <mergeCell ref="A9:E9"/>
    <mergeCell ref="A1:H1"/>
    <mergeCell ref="A2:H2"/>
    <mergeCell ref="A4:E4"/>
    <mergeCell ref="A16:E16"/>
    <mergeCell ref="A17:E17"/>
    <mergeCell ref="A18:E18"/>
    <mergeCell ref="A20:E20"/>
    <mergeCell ref="A10:E10"/>
    <mergeCell ref="A11:H11"/>
    <mergeCell ref="A13:E13"/>
    <mergeCell ref="A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8.57421875" style="0" customWidth="1"/>
    <col min="2" max="2" width="69.57421875" style="0" customWidth="1"/>
    <col min="3" max="5" width="16.7109375" style="0" customWidth="1"/>
    <col min="6" max="6" width="18.421875" style="0" customWidth="1"/>
    <col min="7" max="7" width="17.7109375" style="0" customWidth="1"/>
  </cols>
  <sheetData>
    <row r="1" spans="1:7" ht="15" customHeight="1">
      <c r="A1" s="36" t="s">
        <v>9</v>
      </c>
      <c r="B1" s="36"/>
      <c r="C1" s="37"/>
      <c r="D1" s="37"/>
      <c r="E1" s="37"/>
      <c r="F1" s="37"/>
      <c r="G1" s="37"/>
    </row>
    <row r="2" spans="1:7" ht="15.75" customHeight="1">
      <c r="A2" s="36" t="s">
        <v>10</v>
      </c>
      <c r="B2" s="36"/>
      <c r="C2" s="37"/>
      <c r="D2" s="37"/>
      <c r="E2" s="37"/>
      <c r="F2" s="37"/>
      <c r="G2" s="37"/>
    </row>
    <row r="3" spans="1:7" ht="12" customHeight="1">
      <c r="A3" s="37" t="s">
        <v>99</v>
      </c>
      <c r="B3" s="37" t="s">
        <v>172</v>
      </c>
      <c r="C3" s="37"/>
      <c r="D3" s="37"/>
      <c r="E3" s="37"/>
      <c r="F3" s="37"/>
      <c r="G3" s="37"/>
    </row>
    <row r="4" spans="1:7" ht="13.5" customHeight="1">
      <c r="A4" s="37" t="s">
        <v>100</v>
      </c>
      <c r="B4" s="37" t="s">
        <v>173</v>
      </c>
      <c r="C4" s="37"/>
      <c r="D4" s="37"/>
      <c r="E4" s="37"/>
      <c r="F4" s="37"/>
      <c r="G4" s="37"/>
    </row>
    <row r="5" spans="1:7" ht="14.25" customHeight="1">
      <c r="A5" s="37" t="s">
        <v>152</v>
      </c>
      <c r="B5" s="37"/>
      <c r="C5" s="37"/>
      <c r="D5" s="37"/>
      <c r="E5" s="37"/>
      <c r="F5" s="37"/>
      <c r="G5" s="37"/>
    </row>
    <row r="6" spans="1:8" ht="23.25" customHeight="1" thickBot="1">
      <c r="A6" s="37"/>
      <c r="B6" s="38" t="s">
        <v>3</v>
      </c>
      <c r="C6" s="38"/>
      <c r="D6" s="38"/>
      <c r="E6" s="38"/>
      <c r="F6" s="38"/>
      <c r="G6" s="39"/>
      <c r="H6" s="8"/>
    </row>
    <row r="7" spans="1:8" ht="6" customHeight="1" hidden="1" thickBot="1">
      <c r="A7" s="37"/>
      <c r="B7" s="37"/>
      <c r="C7" s="37"/>
      <c r="D7" s="37"/>
      <c r="E7" s="37"/>
      <c r="F7" s="37"/>
      <c r="G7" s="37"/>
      <c r="H7" s="8"/>
    </row>
    <row r="8" spans="1:8" ht="1.5" customHeight="1" hidden="1" thickBot="1">
      <c r="A8" s="37"/>
      <c r="B8" s="37"/>
      <c r="C8" s="37"/>
      <c r="D8" s="37"/>
      <c r="E8" s="37"/>
      <c r="F8" s="37"/>
      <c r="G8" s="37"/>
      <c r="H8" s="8"/>
    </row>
    <row r="9" spans="1:8" ht="12.75">
      <c r="A9" s="40" t="s">
        <v>0</v>
      </c>
      <c r="B9" s="41"/>
      <c r="C9" s="41"/>
      <c r="D9" s="41"/>
      <c r="E9" s="41"/>
      <c r="F9" s="41"/>
      <c r="G9" s="42"/>
      <c r="H9" s="8"/>
    </row>
    <row r="10" spans="1:8" ht="39" customHeight="1">
      <c r="A10" s="43" t="s">
        <v>1</v>
      </c>
      <c r="B10" s="44" t="s">
        <v>2</v>
      </c>
      <c r="C10" s="45" t="s">
        <v>128</v>
      </c>
      <c r="D10" s="46" t="s">
        <v>144</v>
      </c>
      <c r="E10" s="46" t="s">
        <v>129</v>
      </c>
      <c r="F10" s="47" t="s">
        <v>142</v>
      </c>
      <c r="G10" s="48" t="s">
        <v>143</v>
      </c>
      <c r="H10" s="8"/>
    </row>
    <row r="11" spans="1:8" ht="12.75">
      <c r="A11" s="49">
        <v>6</v>
      </c>
      <c r="B11" s="50" t="s">
        <v>4</v>
      </c>
      <c r="C11" s="51">
        <f>SUM(C13+C21+C24+C27+C30)</f>
        <v>3786780</v>
      </c>
      <c r="D11" s="51">
        <v>-104382.81</v>
      </c>
      <c r="E11" s="51">
        <f>E13+E21+E24+E27+E30</f>
        <v>3682397.19</v>
      </c>
      <c r="F11" s="51">
        <v>3391160.33</v>
      </c>
      <c r="G11" s="52">
        <v>3391160.33</v>
      </c>
      <c r="H11" s="8"/>
    </row>
    <row r="12" spans="1:8" ht="12.75">
      <c r="A12" s="49"/>
      <c r="B12" s="50"/>
      <c r="C12" s="53"/>
      <c r="D12" s="53"/>
      <c r="E12" s="54"/>
      <c r="F12" s="54"/>
      <c r="G12" s="55"/>
      <c r="H12" s="8"/>
    </row>
    <row r="13" spans="1:8" ht="12.75">
      <c r="A13" s="49">
        <v>63</v>
      </c>
      <c r="B13" s="50" t="s">
        <v>66</v>
      </c>
      <c r="C13" s="54">
        <v>3165508</v>
      </c>
      <c r="D13" s="54">
        <f>E13-C13</f>
        <v>-228097.14000000013</v>
      </c>
      <c r="E13" s="54">
        <f>E14+E16+E17+E18+E19+E15</f>
        <v>2937410.86</v>
      </c>
      <c r="F13" s="54">
        <f>F14+F15+F16+F17+F18</f>
        <v>2896174</v>
      </c>
      <c r="G13" s="55">
        <v>2896174</v>
      </c>
      <c r="H13" s="8"/>
    </row>
    <row r="14" spans="1:8" ht="12.75">
      <c r="A14" s="49">
        <v>636</v>
      </c>
      <c r="B14" s="50" t="s">
        <v>89</v>
      </c>
      <c r="C14" s="54">
        <v>2858200</v>
      </c>
      <c r="D14" s="54">
        <f>E14-C14</f>
        <v>-198850</v>
      </c>
      <c r="E14" s="56">
        <v>2659350</v>
      </c>
      <c r="F14" s="54">
        <v>2659350</v>
      </c>
      <c r="G14" s="55">
        <v>2659350</v>
      </c>
      <c r="H14" s="8"/>
    </row>
    <row r="15" spans="1:8" ht="12.75">
      <c r="A15" s="49">
        <v>636</v>
      </c>
      <c r="B15" s="50" t="s">
        <v>141</v>
      </c>
      <c r="C15" s="54">
        <v>0</v>
      </c>
      <c r="D15" s="54">
        <v>4000</v>
      </c>
      <c r="E15" s="57">
        <v>4000</v>
      </c>
      <c r="F15" s="54">
        <v>4000</v>
      </c>
      <c r="G15" s="55">
        <v>4000</v>
      </c>
      <c r="H15" s="8"/>
    </row>
    <row r="16" spans="1:8" ht="12.75">
      <c r="A16" s="49">
        <v>636</v>
      </c>
      <c r="B16" s="50" t="s">
        <v>114</v>
      </c>
      <c r="C16" s="54">
        <v>44678</v>
      </c>
      <c r="D16" s="54">
        <f>E16-C16</f>
        <v>7322</v>
      </c>
      <c r="E16" s="54">
        <v>52000</v>
      </c>
      <c r="F16" s="54">
        <v>52000</v>
      </c>
      <c r="G16" s="55">
        <v>52000</v>
      </c>
      <c r="H16" s="8"/>
    </row>
    <row r="17" spans="1:8" ht="12.75">
      <c r="A17" s="49">
        <v>636</v>
      </c>
      <c r="B17" s="50" t="s">
        <v>90</v>
      </c>
      <c r="C17" s="54">
        <v>231800</v>
      </c>
      <c r="D17" s="54">
        <f>E17-C17</f>
        <v>-56300</v>
      </c>
      <c r="E17" s="54">
        <v>175500</v>
      </c>
      <c r="F17" s="54">
        <v>175500</v>
      </c>
      <c r="G17" s="55">
        <v>17500</v>
      </c>
      <c r="H17" s="8"/>
    </row>
    <row r="18" spans="1:8" ht="12.75">
      <c r="A18" s="49">
        <v>636</v>
      </c>
      <c r="B18" s="50" t="s">
        <v>107</v>
      </c>
      <c r="C18" s="54">
        <v>6930</v>
      </c>
      <c r="D18" s="54">
        <f>E18-C18</f>
        <v>-1606</v>
      </c>
      <c r="E18" s="58">
        <v>5324</v>
      </c>
      <c r="F18" s="54">
        <v>5324</v>
      </c>
      <c r="G18" s="55">
        <v>5324</v>
      </c>
      <c r="H18" s="8"/>
    </row>
    <row r="19" spans="1:8" ht="12.75">
      <c r="A19" s="49">
        <v>638</v>
      </c>
      <c r="B19" s="50" t="s">
        <v>111</v>
      </c>
      <c r="C19" s="54">
        <v>23900</v>
      </c>
      <c r="D19" s="54">
        <f>E19-C19</f>
        <v>17336.86</v>
      </c>
      <c r="E19" s="56">
        <v>41236.86</v>
      </c>
      <c r="F19" s="54">
        <v>0</v>
      </c>
      <c r="G19" s="55">
        <v>0</v>
      </c>
      <c r="H19" s="8"/>
    </row>
    <row r="20" spans="1:8" ht="12.75">
      <c r="A20" s="49"/>
      <c r="B20" s="50"/>
      <c r="C20" s="54"/>
      <c r="D20" s="54"/>
      <c r="E20" s="58"/>
      <c r="F20" s="54"/>
      <c r="G20" s="55"/>
      <c r="H20" s="8"/>
    </row>
    <row r="21" spans="1:8" ht="12.75">
      <c r="A21" s="49">
        <v>64</v>
      </c>
      <c r="B21" s="50" t="s">
        <v>116</v>
      </c>
      <c r="C21" s="54">
        <v>5</v>
      </c>
      <c r="D21" s="54">
        <v>5</v>
      </c>
      <c r="E21" s="58">
        <v>10</v>
      </c>
      <c r="F21" s="54">
        <v>10</v>
      </c>
      <c r="G21" s="55">
        <v>10</v>
      </c>
      <c r="H21" s="8"/>
    </row>
    <row r="22" spans="1:8" ht="12.75">
      <c r="A22" s="49">
        <v>641</v>
      </c>
      <c r="B22" s="50" t="s">
        <v>116</v>
      </c>
      <c r="C22" s="54">
        <v>5</v>
      </c>
      <c r="D22" s="54">
        <v>5</v>
      </c>
      <c r="E22" s="58">
        <v>10</v>
      </c>
      <c r="F22" s="54"/>
      <c r="G22" s="55"/>
      <c r="H22" s="8"/>
    </row>
    <row r="23" spans="1:8" ht="12.75">
      <c r="A23" s="49"/>
      <c r="B23" s="50"/>
      <c r="C23" s="54"/>
      <c r="D23" s="54"/>
      <c r="E23" s="58"/>
      <c r="F23" s="54"/>
      <c r="G23" s="55"/>
      <c r="H23" s="8"/>
    </row>
    <row r="24" spans="1:8" ht="12.75">
      <c r="A24" s="49">
        <v>65</v>
      </c>
      <c r="B24" s="50" t="s">
        <v>5</v>
      </c>
      <c r="C24" s="54">
        <v>83912</v>
      </c>
      <c r="D24" s="54">
        <f>E24-C24</f>
        <v>-13912</v>
      </c>
      <c r="E24" s="58">
        <v>70000</v>
      </c>
      <c r="F24" s="54">
        <v>70000</v>
      </c>
      <c r="G24" s="55">
        <v>70000</v>
      </c>
      <c r="H24" s="8"/>
    </row>
    <row r="25" spans="1:8" ht="12.75">
      <c r="A25" s="49">
        <v>652</v>
      </c>
      <c r="B25" s="50" t="s">
        <v>6</v>
      </c>
      <c r="C25" s="54">
        <v>83912</v>
      </c>
      <c r="D25" s="54">
        <f>E25-C25</f>
        <v>-13912</v>
      </c>
      <c r="E25" s="58">
        <v>70000</v>
      </c>
      <c r="F25" s="54"/>
      <c r="G25" s="55"/>
      <c r="H25" s="8"/>
    </row>
    <row r="26" spans="1:8" ht="12.75">
      <c r="A26" s="49"/>
      <c r="B26" s="50"/>
      <c r="C26" s="54"/>
      <c r="D26" s="54"/>
      <c r="E26" s="58"/>
      <c r="F26" s="54"/>
      <c r="G26" s="55"/>
      <c r="H26" s="8"/>
    </row>
    <row r="27" spans="1:8" ht="12.75">
      <c r="A27" s="49">
        <v>66</v>
      </c>
      <c r="B27" s="50" t="s">
        <v>67</v>
      </c>
      <c r="C27" s="54">
        <v>1735</v>
      </c>
      <c r="D27" s="54">
        <f>E27-C27</f>
        <v>-735</v>
      </c>
      <c r="E27" s="58">
        <v>1000</v>
      </c>
      <c r="F27" s="54">
        <v>1000</v>
      </c>
      <c r="G27" s="55">
        <v>1000</v>
      </c>
      <c r="H27" s="8"/>
    </row>
    <row r="28" spans="1:8" ht="12.75">
      <c r="A28" s="49">
        <v>663</v>
      </c>
      <c r="B28" s="50" t="s">
        <v>68</v>
      </c>
      <c r="C28" s="54">
        <v>1735</v>
      </c>
      <c r="D28" s="54">
        <f>E28-C28</f>
        <v>-735</v>
      </c>
      <c r="E28" s="58">
        <v>1000</v>
      </c>
      <c r="F28" s="54"/>
      <c r="G28" s="55"/>
      <c r="H28" s="8"/>
    </row>
    <row r="29" spans="1:8" ht="12.75">
      <c r="A29" s="49"/>
      <c r="B29" s="50"/>
      <c r="C29" s="54"/>
      <c r="D29" s="54"/>
      <c r="E29" s="54"/>
      <c r="F29" s="54"/>
      <c r="G29" s="55"/>
      <c r="H29" s="8"/>
    </row>
    <row r="30" spans="1:8" ht="12.75">
      <c r="A30" s="49">
        <v>67</v>
      </c>
      <c r="B30" s="50" t="s">
        <v>7</v>
      </c>
      <c r="C30" s="54">
        <v>535620</v>
      </c>
      <c r="D30" s="54">
        <f>E30-C30</f>
        <v>138356.32999999996</v>
      </c>
      <c r="E30" s="54">
        <v>673976.33</v>
      </c>
      <c r="F30" s="54">
        <v>423976.33</v>
      </c>
      <c r="G30" s="55">
        <v>423976.33</v>
      </c>
      <c r="H30" s="8"/>
    </row>
    <row r="31" spans="1:8" ht="12.75">
      <c r="A31" s="49">
        <v>671</v>
      </c>
      <c r="B31" s="50" t="s">
        <v>102</v>
      </c>
      <c r="C31" s="54">
        <v>535620</v>
      </c>
      <c r="D31" s="54">
        <f>E31-C31</f>
        <v>138356.32999999996</v>
      </c>
      <c r="E31" s="54">
        <v>673976.33</v>
      </c>
      <c r="F31" s="54"/>
      <c r="G31" s="55"/>
      <c r="H31" s="8"/>
    </row>
    <row r="32" spans="1:8" ht="12.75">
      <c r="A32" s="49"/>
      <c r="B32" s="50"/>
      <c r="C32" s="54"/>
      <c r="D32" s="54"/>
      <c r="E32" s="54"/>
      <c r="F32" s="54"/>
      <c r="G32" s="55"/>
      <c r="H32" s="8"/>
    </row>
    <row r="33" spans="1:8" ht="12.75">
      <c r="A33" s="49"/>
      <c r="B33" s="50"/>
      <c r="C33" s="54"/>
      <c r="D33" s="54"/>
      <c r="E33" s="54"/>
      <c r="F33" s="54"/>
      <c r="G33" s="55"/>
      <c r="H33" s="8"/>
    </row>
    <row r="34" spans="1:8" ht="13.5" thickBot="1">
      <c r="A34" s="59"/>
      <c r="B34" s="60" t="s">
        <v>8</v>
      </c>
      <c r="C34" s="61">
        <v>3786780</v>
      </c>
      <c r="D34" s="61">
        <f>D30+D27+D24+D21+D13</f>
        <v>-104382.81000000017</v>
      </c>
      <c r="E34" s="61">
        <f>E13+E21+E24+E27+E30</f>
        <v>3682397.19</v>
      </c>
      <c r="F34" s="61">
        <f>F30+F27+F24+F21+F13</f>
        <v>3391160.33</v>
      </c>
      <c r="G34" s="62">
        <f>G30+G27+G24+G21+G13</f>
        <v>3391160.33</v>
      </c>
      <c r="H34" s="8"/>
    </row>
    <row r="35" spans="1:8" ht="7.5" customHeight="1">
      <c r="A35" s="37"/>
      <c r="B35" s="37"/>
      <c r="C35" s="63"/>
      <c r="D35" s="63"/>
      <c r="E35" s="63"/>
      <c r="F35" s="63"/>
      <c r="G35" s="63"/>
      <c r="H35" s="8"/>
    </row>
    <row r="36" spans="1:8" ht="12.75">
      <c r="A36" s="37"/>
      <c r="B36" s="37"/>
      <c r="C36" s="63"/>
      <c r="D36" s="63"/>
      <c r="E36" s="63"/>
      <c r="F36" s="63" t="s">
        <v>174</v>
      </c>
      <c r="G36" s="63"/>
      <c r="H36" s="8"/>
    </row>
    <row r="37" spans="1:8" ht="12.75">
      <c r="A37" s="37"/>
      <c r="B37" s="37"/>
      <c r="C37" s="37"/>
      <c r="D37" s="37"/>
      <c r="E37" s="37"/>
      <c r="F37" s="37"/>
      <c r="G37" s="37"/>
      <c r="H37" s="8"/>
    </row>
    <row r="38" spans="1:8" ht="12.75">
      <c r="A38" s="37"/>
      <c r="B38" s="37"/>
      <c r="C38" s="37"/>
      <c r="D38" s="37"/>
      <c r="E38" s="37"/>
      <c r="F38" s="37" t="s">
        <v>175</v>
      </c>
      <c r="G38" s="37"/>
      <c r="H38" s="8"/>
    </row>
    <row r="39" spans="1:8" ht="12.75">
      <c r="A39" s="53"/>
      <c r="B39" s="53"/>
      <c r="C39" s="53"/>
      <c r="D39" s="53"/>
      <c r="E39" s="53"/>
      <c r="F39" s="37" t="s">
        <v>86</v>
      </c>
      <c r="G39" s="53"/>
      <c r="H39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E164" sqref="E164"/>
    </sheetView>
  </sheetViews>
  <sheetFormatPr defaultColWidth="9.140625" defaultRowHeight="12.75"/>
  <cols>
    <col min="1" max="1" width="8.421875" style="0" customWidth="1"/>
    <col min="2" max="2" width="8.7109375" style="0" customWidth="1"/>
    <col min="3" max="3" width="68.00390625" style="0" customWidth="1"/>
    <col min="4" max="4" width="16.28125" style="0" customWidth="1"/>
    <col min="5" max="5" width="14.421875" style="0" customWidth="1"/>
    <col min="6" max="6" width="16.57421875" style="0" customWidth="1"/>
    <col min="7" max="7" width="14.8515625" style="0" customWidth="1"/>
    <col min="8" max="8" width="15.7109375" style="0" customWidth="1"/>
  </cols>
  <sheetData>
    <row r="1" spans="1:8" ht="12.75">
      <c r="A1" s="64" t="s">
        <v>9</v>
      </c>
      <c r="B1" s="65"/>
      <c r="C1" s="65"/>
      <c r="D1" s="65"/>
      <c r="E1" s="65"/>
      <c r="F1" s="65"/>
      <c r="G1" s="65"/>
      <c r="H1" s="65"/>
    </row>
    <row r="2" spans="1:8" ht="12.75">
      <c r="A2" s="65" t="s">
        <v>32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99</v>
      </c>
      <c r="B3" s="53" t="s">
        <v>172</v>
      </c>
      <c r="C3" s="53"/>
      <c r="D3" s="53"/>
      <c r="E3" s="53"/>
      <c r="F3" s="53"/>
      <c r="G3" s="65"/>
      <c r="H3" s="65"/>
    </row>
    <row r="4" spans="1:8" ht="12.75">
      <c r="A4" s="65" t="s">
        <v>100</v>
      </c>
      <c r="B4" s="53" t="s">
        <v>173</v>
      </c>
      <c r="C4" s="53"/>
      <c r="D4" s="53"/>
      <c r="E4" s="53"/>
      <c r="F4" s="53"/>
      <c r="G4" s="65"/>
      <c r="H4" s="65"/>
    </row>
    <row r="5" spans="1:8" ht="24.75" customHeight="1">
      <c r="A5" s="66" t="s">
        <v>11</v>
      </c>
      <c r="B5" s="67"/>
      <c r="C5" s="67"/>
      <c r="D5" s="67"/>
      <c r="E5" s="67"/>
      <c r="F5" s="67"/>
      <c r="G5" s="68"/>
      <c r="H5" s="69"/>
    </row>
    <row r="6" spans="1:8" ht="28.5" customHeight="1">
      <c r="A6" s="70" t="s">
        <v>12</v>
      </c>
      <c r="B6" s="71"/>
      <c r="C6" s="71"/>
      <c r="D6" s="71"/>
      <c r="E6" s="71"/>
      <c r="F6" s="71"/>
      <c r="G6" s="71"/>
      <c r="H6" s="72"/>
    </row>
    <row r="7" spans="1:8" ht="22.5" customHeight="1">
      <c r="A7" s="73" t="s">
        <v>13</v>
      </c>
      <c r="B7" s="74"/>
      <c r="C7" s="74"/>
      <c r="D7" s="75"/>
      <c r="E7" s="75"/>
      <c r="F7" s="75"/>
      <c r="G7" s="76" t="s">
        <v>16</v>
      </c>
      <c r="H7" s="76" t="s">
        <v>16</v>
      </c>
    </row>
    <row r="8" spans="1:8" ht="12.75">
      <c r="A8" s="76" t="s">
        <v>14</v>
      </c>
      <c r="B8" s="76" t="s">
        <v>1</v>
      </c>
      <c r="C8" s="76" t="s">
        <v>15</v>
      </c>
      <c r="D8" s="75" t="s">
        <v>149</v>
      </c>
      <c r="E8" s="75" t="s">
        <v>144</v>
      </c>
      <c r="F8" s="75" t="s">
        <v>158</v>
      </c>
      <c r="G8" s="76" t="s">
        <v>130</v>
      </c>
      <c r="H8" s="76" t="s">
        <v>159</v>
      </c>
    </row>
    <row r="9" spans="1:10" ht="12.75">
      <c r="A9" s="77" t="s">
        <v>73</v>
      </c>
      <c r="B9" s="73" t="s">
        <v>34</v>
      </c>
      <c r="C9" s="73"/>
      <c r="D9" s="78">
        <v>2858200</v>
      </c>
      <c r="E9" s="78">
        <v>-198850</v>
      </c>
      <c r="F9" s="78">
        <v>2659350</v>
      </c>
      <c r="G9" s="78">
        <v>2659350</v>
      </c>
      <c r="H9" s="78">
        <v>2659350</v>
      </c>
      <c r="J9" s="2"/>
    </row>
    <row r="10" spans="1:8" ht="12.75">
      <c r="A10" s="73">
        <v>53082</v>
      </c>
      <c r="B10" s="73" t="s">
        <v>71</v>
      </c>
      <c r="C10" s="73"/>
      <c r="D10" s="79"/>
      <c r="E10" s="79"/>
      <c r="F10" s="79"/>
      <c r="G10" s="79"/>
      <c r="H10" s="79"/>
    </row>
    <row r="11" spans="1:8" ht="12.75">
      <c r="A11" s="73" t="s">
        <v>127</v>
      </c>
      <c r="B11" s="73" t="s">
        <v>17</v>
      </c>
      <c r="C11" s="73"/>
      <c r="D11" s="79"/>
      <c r="E11" s="79"/>
      <c r="F11" s="79"/>
      <c r="G11" s="79"/>
      <c r="H11" s="79"/>
    </row>
    <row r="12" spans="1:9" ht="12.75">
      <c r="A12" s="73"/>
      <c r="B12" s="73">
        <v>3</v>
      </c>
      <c r="C12" s="80" t="s">
        <v>18</v>
      </c>
      <c r="D12" s="81">
        <f>D13+D17</f>
        <v>2858200</v>
      </c>
      <c r="E12" s="81">
        <f>E13+E17</f>
        <v>-198850</v>
      </c>
      <c r="F12" s="81">
        <f>F13+F17</f>
        <v>2659350</v>
      </c>
      <c r="G12" s="81">
        <v>2659350</v>
      </c>
      <c r="H12" s="81">
        <v>2659350</v>
      </c>
      <c r="I12" s="3"/>
    </row>
    <row r="13" spans="1:9" ht="12.75">
      <c r="A13" s="73"/>
      <c r="B13" s="73">
        <v>31</v>
      </c>
      <c r="C13" s="80" t="s">
        <v>19</v>
      </c>
      <c r="D13" s="82">
        <v>2738000</v>
      </c>
      <c r="E13" s="82">
        <f>E16+E15+E14</f>
        <v>-218000</v>
      </c>
      <c r="F13" s="82">
        <f>F14+F15+F16</f>
        <v>2520000</v>
      </c>
      <c r="G13" s="82">
        <v>2520000</v>
      </c>
      <c r="H13" s="82">
        <v>2520000</v>
      </c>
      <c r="I13" s="10"/>
    </row>
    <row r="14" spans="1:9" ht="12.75">
      <c r="A14" s="74"/>
      <c r="B14" s="74">
        <v>311</v>
      </c>
      <c r="C14" s="83" t="s">
        <v>20</v>
      </c>
      <c r="D14" s="82">
        <v>2290000</v>
      </c>
      <c r="E14" s="82">
        <f aca="true" t="shared" si="0" ref="E14:E19">F14-D14</f>
        <v>-190000</v>
      </c>
      <c r="F14" s="82">
        <v>2100000</v>
      </c>
      <c r="G14" s="82"/>
      <c r="H14" s="82"/>
      <c r="I14" s="3"/>
    </row>
    <row r="15" spans="1:9" ht="12.75">
      <c r="A15" s="74"/>
      <c r="B15" s="74">
        <v>312</v>
      </c>
      <c r="C15" s="83" t="s">
        <v>26</v>
      </c>
      <c r="D15" s="82">
        <v>71000</v>
      </c>
      <c r="E15" s="82">
        <f t="shared" si="0"/>
        <v>-1000</v>
      </c>
      <c r="F15" s="82">
        <v>70000</v>
      </c>
      <c r="G15" s="82"/>
      <c r="H15" s="82"/>
      <c r="I15" s="3"/>
    </row>
    <row r="16" spans="1:9" ht="12.75">
      <c r="A16" s="74"/>
      <c r="B16" s="74">
        <v>313</v>
      </c>
      <c r="C16" s="83" t="s">
        <v>21</v>
      </c>
      <c r="D16" s="82">
        <v>377000</v>
      </c>
      <c r="E16" s="82">
        <f t="shared" si="0"/>
        <v>-27000</v>
      </c>
      <c r="F16" s="82">
        <v>350000</v>
      </c>
      <c r="G16" s="82"/>
      <c r="H16" s="82"/>
      <c r="I16" s="3"/>
    </row>
    <row r="17" spans="1:9" ht="12.75">
      <c r="A17" s="73"/>
      <c r="B17" s="73">
        <v>32</v>
      </c>
      <c r="C17" s="80" t="s">
        <v>22</v>
      </c>
      <c r="D17" s="82">
        <v>120200</v>
      </c>
      <c r="E17" s="82">
        <f t="shared" si="0"/>
        <v>19150</v>
      </c>
      <c r="F17" s="82">
        <f>F18+F19</f>
        <v>139350</v>
      </c>
      <c r="G17" s="82">
        <v>139350</v>
      </c>
      <c r="H17" s="82">
        <v>139350</v>
      </c>
      <c r="I17" s="3"/>
    </row>
    <row r="18" spans="1:9" ht="12.75">
      <c r="A18" s="74"/>
      <c r="B18" s="74">
        <v>321</v>
      </c>
      <c r="C18" s="83" t="s">
        <v>23</v>
      </c>
      <c r="D18" s="82">
        <v>110000</v>
      </c>
      <c r="E18" s="82">
        <f t="shared" si="0"/>
        <v>20000</v>
      </c>
      <c r="F18" s="82">
        <v>130000</v>
      </c>
      <c r="G18" s="82"/>
      <c r="H18" s="82"/>
      <c r="I18" s="3"/>
    </row>
    <row r="19" spans="1:10" ht="12.75">
      <c r="A19" s="84"/>
      <c r="B19" s="85">
        <v>329</v>
      </c>
      <c r="C19" s="86" t="s">
        <v>65</v>
      </c>
      <c r="D19" s="87">
        <v>10200</v>
      </c>
      <c r="E19" s="87">
        <f t="shared" si="0"/>
        <v>-850</v>
      </c>
      <c r="F19" s="87">
        <v>9350</v>
      </c>
      <c r="G19" s="87"/>
      <c r="H19" s="87"/>
      <c r="I19" s="10" t="s">
        <v>115</v>
      </c>
      <c r="J19" s="1" t="s">
        <v>115</v>
      </c>
    </row>
    <row r="20" spans="1:8" ht="12.75">
      <c r="A20" s="88"/>
      <c r="B20" s="88"/>
      <c r="C20" s="88"/>
      <c r="D20" s="89"/>
      <c r="E20" s="89"/>
      <c r="F20" s="89"/>
      <c r="G20" s="89"/>
      <c r="H20" s="89"/>
    </row>
    <row r="21" spans="1:8" ht="12.75">
      <c r="A21" s="90">
        <v>2101</v>
      </c>
      <c r="B21" s="73" t="s">
        <v>151</v>
      </c>
      <c r="C21" s="73"/>
      <c r="D21" s="78">
        <f>D42+D34+D24</f>
        <v>321734.69</v>
      </c>
      <c r="E21" s="78">
        <f>E42+E34+E24</f>
        <v>3853.3099999999977</v>
      </c>
      <c r="F21" s="78">
        <f>F34+F42+F24</f>
        <v>325588</v>
      </c>
      <c r="G21" s="78">
        <f>G42+G34+G24</f>
        <v>325588</v>
      </c>
      <c r="H21" s="78">
        <v>325588</v>
      </c>
    </row>
    <row r="22" spans="1:9" ht="12.75">
      <c r="A22" s="73">
        <v>48005</v>
      </c>
      <c r="B22" s="80" t="s">
        <v>78</v>
      </c>
      <c r="C22" s="80"/>
      <c r="D22" s="82"/>
      <c r="E22" s="82"/>
      <c r="F22" s="82"/>
      <c r="G22" s="82"/>
      <c r="H22" s="82"/>
      <c r="I22" s="3"/>
    </row>
    <row r="23" spans="1:16" ht="12.75">
      <c r="A23" s="73" t="s">
        <v>47</v>
      </c>
      <c r="B23" s="80" t="s">
        <v>46</v>
      </c>
      <c r="C23" s="80"/>
      <c r="D23" s="82"/>
      <c r="E23" s="82"/>
      <c r="F23" s="82"/>
      <c r="G23" s="82"/>
      <c r="H23" s="82"/>
      <c r="I23" s="3"/>
      <c r="K23" s="5"/>
      <c r="L23" s="6"/>
      <c r="M23" s="6"/>
      <c r="N23" s="6"/>
      <c r="O23" s="6"/>
      <c r="P23" s="6"/>
    </row>
    <row r="24" spans="1:16" ht="12.75">
      <c r="A24" s="73"/>
      <c r="B24" s="80">
        <v>3</v>
      </c>
      <c r="C24" s="80" t="s">
        <v>18</v>
      </c>
      <c r="D24" s="81">
        <v>98808</v>
      </c>
      <c r="E24" s="81">
        <f aca="true" t="shared" si="1" ref="E24:E29">F24-D24</f>
        <v>0</v>
      </c>
      <c r="F24" s="81">
        <f>F25+F30</f>
        <v>98808</v>
      </c>
      <c r="G24" s="81">
        <v>98808</v>
      </c>
      <c r="H24" s="81">
        <v>98808</v>
      </c>
      <c r="I24" s="10"/>
      <c r="K24" s="6"/>
      <c r="L24" s="6"/>
      <c r="M24" s="6"/>
      <c r="N24" s="6"/>
      <c r="O24" s="6"/>
      <c r="P24" s="6"/>
    </row>
    <row r="25" spans="1:16" ht="12.75">
      <c r="A25" s="74"/>
      <c r="B25" s="83">
        <v>32</v>
      </c>
      <c r="C25" s="83" t="s">
        <v>22</v>
      </c>
      <c r="D25" s="82">
        <v>95108</v>
      </c>
      <c r="E25" s="82">
        <f t="shared" si="1"/>
        <v>-608</v>
      </c>
      <c r="F25" s="82">
        <f>F26+F27+F28+F29</f>
        <v>94500</v>
      </c>
      <c r="G25" s="82">
        <v>94500</v>
      </c>
      <c r="H25" s="82">
        <v>94500</v>
      </c>
      <c r="I25" s="3"/>
      <c r="K25" s="6"/>
      <c r="L25" s="6"/>
      <c r="M25" s="6"/>
      <c r="N25" s="6"/>
      <c r="O25" s="6"/>
      <c r="P25" s="6"/>
    </row>
    <row r="26" spans="1:16" ht="12.75">
      <c r="A26" s="74"/>
      <c r="B26" s="83">
        <v>321</v>
      </c>
      <c r="C26" s="83" t="s">
        <v>23</v>
      </c>
      <c r="D26" s="82">
        <v>6354.26</v>
      </c>
      <c r="E26" s="82">
        <f t="shared" si="1"/>
        <v>-1854.2600000000002</v>
      </c>
      <c r="F26" s="82">
        <v>4500</v>
      </c>
      <c r="G26" s="82"/>
      <c r="H26" s="82"/>
      <c r="I26" s="3"/>
      <c r="K26" s="6"/>
      <c r="L26" s="6"/>
      <c r="M26" s="6"/>
      <c r="N26" s="6"/>
      <c r="O26" s="6"/>
      <c r="P26" s="6"/>
    </row>
    <row r="27" spans="1:16" ht="15">
      <c r="A27" s="74"/>
      <c r="B27" s="83">
        <v>322</v>
      </c>
      <c r="C27" s="83" t="s">
        <v>27</v>
      </c>
      <c r="D27" s="82">
        <v>54583.85</v>
      </c>
      <c r="E27" s="82">
        <f t="shared" si="1"/>
        <v>-3083.8499999999985</v>
      </c>
      <c r="F27" s="82">
        <v>51500</v>
      </c>
      <c r="G27" s="82"/>
      <c r="H27" s="82"/>
      <c r="I27" s="3"/>
      <c r="K27" s="6"/>
      <c r="L27" s="7"/>
      <c r="M27" s="6"/>
      <c r="N27" s="6"/>
      <c r="O27" s="6"/>
      <c r="P27" s="6"/>
    </row>
    <row r="28" spans="1:16" ht="15">
      <c r="A28" s="74"/>
      <c r="B28" s="83">
        <v>323</v>
      </c>
      <c r="C28" s="83" t="s">
        <v>28</v>
      </c>
      <c r="D28" s="82">
        <v>31732.39</v>
      </c>
      <c r="E28" s="82">
        <f t="shared" si="1"/>
        <v>5767.610000000001</v>
      </c>
      <c r="F28" s="82">
        <v>37500</v>
      </c>
      <c r="G28" s="82"/>
      <c r="H28" s="82"/>
      <c r="I28" s="3"/>
      <c r="K28" s="6"/>
      <c r="L28" s="7"/>
      <c r="M28" s="6"/>
      <c r="N28" s="6"/>
      <c r="O28" s="6"/>
      <c r="P28" s="6"/>
    </row>
    <row r="29" spans="1:16" ht="15">
      <c r="A29" s="74"/>
      <c r="B29" s="83">
        <v>329</v>
      </c>
      <c r="C29" s="83" t="s">
        <v>24</v>
      </c>
      <c r="D29" s="82">
        <v>2437.5</v>
      </c>
      <c r="E29" s="82">
        <f t="shared" si="1"/>
        <v>-1437.5</v>
      </c>
      <c r="F29" s="82">
        <v>1000</v>
      </c>
      <c r="G29" s="82"/>
      <c r="H29" s="82"/>
      <c r="I29" s="3"/>
      <c r="K29" s="6"/>
      <c r="L29" s="7"/>
      <c r="M29" s="6"/>
      <c r="N29" s="6"/>
      <c r="O29" s="6"/>
      <c r="P29" s="6"/>
    </row>
    <row r="30" spans="1:16" ht="15">
      <c r="A30" s="74"/>
      <c r="B30" s="83">
        <v>34</v>
      </c>
      <c r="C30" s="83" t="s">
        <v>25</v>
      </c>
      <c r="D30" s="82">
        <v>3700</v>
      </c>
      <c r="E30" s="82">
        <v>608</v>
      </c>
      <c r="F30" s="82">
        <v>4308</v>
      </c>
      <c r="G30" s="82">
        <v>4308</v>
      </c>
      <c r="H30" s="82">
        <v>4308</v>
      </c>
      <c r="I30" s="3"/>
      <c r="K30" s="6"/>
      <c r="L30" s="7"/>
      <c r="M30" s="6"/>
      <c r="N30" s="6"/>
      <c r="O30" s="6"/>
      <c r="P30" s="6"/>
    </row>
    <row r="31" spans="1:16" ht="12.75">
      <c r="A31" s="74"/>
      <c r="B31" s="83">
        <v>343</v>
      </c>
      <c r="C31" s="83" t="s">
        <v>29</v>
      </c>
      <c r="D31" s="82">
        <v>3700</v>
      </c>
      <c r="E31" s="82">
        <f>F31-D31</f>
        <v>608</v>
      </c>
      <c r="F31" s="82">
        <v>4308</v>
      </c>
      <c r="G31" s="82"/>
      <c r="H31" s="82"/>
      <c r="I31" s="3"/>
      <c r="K31" s="6"/>
      <c r="L31" s="5"/>
      <c r="M31" s="6"/>
      <c r="N31" s="6"/>
      <c r="O31" s="6"/>
      <c r="P31" s="6"/>
    </row>
    <row r="32" spans="1:16" ht="12.75">
      <c r="A32" s="73">
        <v>48005</v>
      </c>
      <c r="B32" s="80" t="s">
        <v>78</v>
      </c>
      <c r="C32" s="80"/>
      <c r="D32" s="82"/>
      <c r="E32" s="82" t="s">
        <v>115</v>
      </c>
      <c r="F32" s="82"/>
      <c r="G32" s="82"/>
      <c r="H32" s="82"/>
      <c r="I32" s="3"/>
      <c r="K32" s="6"/>
      <c r="L32" s="6"/>
      <c r="M32" s="6"/>
      <c r="N32" s="6"/>
      <c r="O32" s="6"/>
      <c r="P32" s="6"/>
    </row>
    <row r="33" spans="1:16" ht="12.75">
      <c r="A33" s="73" t="s">
        <v>48</v>
      </c>
      <c r="B33" s="73" t="s">
        <v>49</v>
      </c>
      <c r="C33" s="73"/>
      <c r="D33" s="79"/>
      <c r="E33" s="79" t="s">
        <v>115</v>
      </c>
      <c r="F33" s="79"/>
      <c r="G33" s="79"/>
      <c r="H33" s="79"/>
      <c r="I33" s="4"/>
      <c r="K33" s="6"/>
      <c r="L33" s="6"/>
      <c r="M33" s="6"/>
      <c r="N33" s="6"/>
      <c r="O33" s="6"/>
      <c r="P33" s="6"/>
    </row>
    <row r="34" spans="1:16" ht="12.75">
      <c r="A34" s="73"/>
      <c r="B34" s="80">
        <v>3</v>
      </c>
      <c r="C34" s="80" t="s">
        <v>18</v>
      </c>
      <c r="D34" s="81">
        <v>220926.69</v>
      </c>
      <c r="E34" s="81">
        <f>F34-D34</f>
        <v>5853.309999999998</v>
      </c>
      <c r="F34" s="81">
        <f>F35+F38</f>
        <v>226780</v>
      </c>
      <c r="G34" s="81">
        <v>226780</v>
      </c>
      <c r="H34" s="81">
        <v>226780</v>
      </c>
      <c r="I34" s="4"/>
      <c r="K34" s="6"/>
      <c r="L34" s="6"/>
      <c r="M34" s="6"/>
      <c r="N34" s="6"/>
      <c r="O34" s="6"/>
      <c r="P34" s="6"/>
    </row>
    <row r="35" spans="1:16" ht="12.75">
      <c r="A35" s="74"/>
      <c r="B35" s="83">
        <v>32</v>
      </c>
      <c r="C35" s="83" t="s">
        <v>22</v>
      </c>
      <c r="D35" s="82">
        <v>2500</v>
      </c>
      <c r="E35" s="82">
        <v>0</v>
      </c>
      <c r="F35" s="82">
        <v>2500</v>
      </c>
      <c r="G35" s="82">
        <v>2500</v>
      </c>
      <c r="H35" s="82">
        <v>2500</v>
      </c>
      <c r="I35" s="4"/>
      <c r="K35" s="6"/>
      <c r="L35" s="6"/>
      <c r="M35" s="6"/>
      <c r="N35" s="6"/>
      <c r="O35" s="6"/>
      <c r="P35" s="6"/>
    </row>
    <row r="36" spans="1:16" ht="12.75">
      <c r="A36" s="74"/>
      <c r="B36" s="83">
        <v>322</v>
      </c>
      <c r="C36" s="83" t="s">
        <v>27</v>
      </c>
      <c r="D36" s="82">
        <v>0</v>
      </c>
      <c r="E36" s="82">
        <v>0</v>
      </c>
      <c r="F36" s="82">
        <v>0</v>
      </c>
      <c r="G36" s="82"/>
      <c r="H36" s="82"/>
      <c r="I36" s="4"/>
      <c r="K36" s="6"/>
      <c r="L36" s="6"/>
      <c r="M36" s="6"/>
      <c r="N36" s="6"/>
      <c r="O36" s="6"/>
      <c r="P36" s="6"/>
    </row>
    <row r="37" spans="1:9" ht="12.75">
      <c r="A37" s="74"/>
      <c r="B37" s="83">
        <v>323</v>
      </c>
      <c r="C37" s="83" t="s">
        <v>28</v>
      </c>
      <c r="D37" s="82">
        <v>2500</v>
      </c>
      <c r="E37" s="82">
        <v>0</v>
      </c>
      <c r="F37" s="82">
        <v>2500</v>
      </c>
      <c r="G37" s="82"/>
      <c r="H37" s="82"/>
      <c r="I37" s="4"/>
    </row>
    <row r="38" spans="1:9" ht="12.75">
      <c r="A38" s="74"/>
      <c r="B38" s="83">
        <v>37</v>
      </c>
      <c r="C38" s="83" t="s">
        <v>30</v>
      </c>
      <c r="D38" s="82">
        <v>218427</v>
      </c>
      <c r="E38" s="82">
        <f>F38-D38</f>
        <v>5853</v>
      </c>
      <c r="F38" s="82">
        <v>224280</v>
      </c>
      <c r="G38" s="82">
        <v>224280</v>
      </c>
      <c r="H38" s="82">
        <v>224280</v>
      </c>
      <c r="I38" s="4"/>
    </row>
    <row r="39" spans="1:9" ht="12.75">
      <c r="A39" s="74"/>
      <c r="B39" s="83">
        <v>372</v>
      </c>
      <c r="C39" s="83" t="s">
        <v>50</v>
      </c>
      <c r="D39" s="82">
        <v>218426.69</v>
      </c>
      <c r="E39" s="82">
        <v>5853</v>
      </c>
      <c r="F39" s="82">
        <v>224280</v>
      </c>
      <c r="G39" s="82"/>
      <c r="H39" s="82"/>
      <c r="I39" s="4"/>
    </row>
    <row r="40" spans="1:9" ht="12.75">
      <c r="A40" s="73">
        <v>55254</v>
      </c>
      <c r="B40" s="80" t="s">
        <v>94</v>
      </c>
      <c r="C40" s="80"/>
      <c r="D40" s="82"/>
      <c r="E40" s="82" t="s">
        <v>150</v>
      </c>
      <c r="F40" s="82"/>
      <c r="G40" s="82"/>
      <c r="H40" s="82"/>
      <c r="I40" s="4"/>
    </row>
    <row r="41" spans="1:9" ht="12.75">
      <c r="A41" s="73" t="s">
        <v>92</v>
      </c>
      <c r="B41" s="73" t="s">
        <v>93</v>
      </c>
      <c r="C41" s="73"/>
      <c r="D41" s="82"/>
      <c r="E41" s="82"/>
      <c r="F41" s="82"/>
      <c r="G41" s="79"/>
      <c r="H41" s="79"/>
      <c r="I41" s="4"/>
    </row>
    <row r="42" spans="1:9" ht="12.75">
      <c r="A42" s="73"/>
      <c r="B42" s="73">
        <v>3</v>
      </c>
      <c r="C42" s="73" t="s">
        <v>18</v>
      </c>
      <c r="D42" s="81">
        <v>2000</v>
      </c>
      <c r="E42" s="81">
        <v>-2000</v>
      </c>
      <c r="F42" s="81">
        <v>0</v>
      </c>
      <c r="G42" s="78">
        <v>0</v>
      </c>
      <c r="H42" s="78">
        <v>0</v>
      </c>
      <c r="I42" s="4"/>
    </row>
    <row r="43" spans="1:9" ht="12.75">
      <c r="A43" s="74"/>
      <c r="B43" s="74">
        <v>32</v>
      </c>
      <c r="C43" s="74" t="s">
        <v>22</v>
      </c>
      <c r="D43" s="82">
        <v>2000</v>
      </c>
      <c r="E43" s="82">
        <v>-2000</v>
      </c>
      <c r="F43" s="82">
        <v>0</v>
      </c>
      <c r="G43" s="79">
        <v>0</v>
      </c>
      <c r="H43" s="79">
        <v>0</v>
      </c>
      <c r="I43" s="4"/>
    </row>
    <row r="44" spans="1:8" ht="12.75">
      <c r="A44" s="74"/>
      <c r="B44" s="74">
        <v>329</v>
      </c>
      <c r="C44" s="74" t="s">
        <v>106</v>
      </c>
      <c r="D44" s="82">
        <v>2000</v>
      </c>
      <c r="E44" s="82">
        <v>-2000</v>
      </c>
      <c r="F44" s="82">
        <v>0</v>
      </c>
      <c r="G44" s="79"/>
      <c r="H44" s="79"/>
    </row>
    <row r="45" spans="1:8" ht="12.75">
      <c r="A45" s="88"/>
      <c r="B45" s="88"/>
      <c r="C45" s="88"/>
      <c r="D45" s="89"/>
      <c r="E45" s="89" t="s">
        <v>115</v>
      </c>
      <c r="F45" s="89"/>
      <c r="G45" s="89"/>
      <c r="H45" s="89"/>
    </row>
    <row r="46" spans="1:8" ht="12.75">
      <c r="A46" s="77" t="s">
        <v>51</v>
      </c>
      <c r="B46" s="73" t="s">
        <v>52</v>
      </c>
      <c r="C46" s="80"/>
      <c r="D46" s="81">
        <v>59202.3</v>
      </c>
      <c r="E46" s="81">
        <f>F46-D46</f>
        <v>17786.03</v>
      </c>
      <c r="F46" s="81">
        <v>76988.33</v>
      </c>
      <c r="G46" s="81">
        <v>76988.33</v>
      </c>
      <c r="H46" s="81">
        <v>76988.33</v>
      </c>
    </row>
    <row r="47" spans="1:8" ht="12.75">
      <c r="A47" s="91" t="s">
        <v>108</v>
      </c>
      <c r="B47" s="73" t="s">
        <v>79</v>
      </c>
      <c r="C47" s="80"/>
      <c r="D47" s="82"/>
      <c r="E47" s="82" t="s">
        <v>115</v>
      </c>
      <c r="F47" s="82"/>
      <c r="G47" s="82"/>
      <c r="H47" s="82"/>
    </row>
    <row r="48" spans="1:8" ht="12.75">
      <c r="A48" s="77" t="s">
        <v>53</v>
      </c>
      <c r="B48" s="64" t="s">
        <v>54</v>
      </c>
      <c r="C48" s="92"/>
      <c r="D48" s="82"/>
      <c r="E48" s="82" t="s">
        <v>115</v>
      </c>
      <c r="F48" s="82"/>
      <c r="G48" s="81"/>
      <c r="H48" s="81"/>
    </row>
    <row r="49" spans="1:9" ht="12.75">
      <c r="A49" s="77"/>
      <c r="B49" s="64">
        <v>3</v>
      </c>
      <c r="C49" s="80" t="s">
        <v>18</v>
      </c>
      <c r="D49" s="81">
        <v>59202.3</v>
      </c>
      <c r="E49" s="81">
        <v>17786.03</v>
      </c>
      <c r="F49" s="81">
        <v>76988.33</v>
      </c>
      <c r="G49" s="81">
        <v>76988.33</v>
      </c>
      <c r="H49" s="81">
        <v>76988.33</v>
      </c>
      <c r="I49" s="1"/>
    </row>
    <row r="50" spans="1:9" ht="12.75">
      <c r="A50" s="93"/>
      <c r="B50" s="74">
        <v>32</v>
      </c>
      <c r="C50" s="83" t="s">
        <v>22</v>
      </c>
      <c r="D50" s="82">
        <f>D52+D51</f>
        <v>59202.3</v>
      </c>
      <c r="E50" s="82">
        <f>E52+E51</f>
        <v>17786.03</v>
      </c>
      <c r="F50" s="82">
        <v>76988.33</v>
      </c>
      <c r="G50" s="82">
        <v>76988.33</v>
      </c>
      <c r="H50" s="82">
        <v>76988.33</v>
      </c>
      <c r="I50" s="1"/>
    </row>
    <row r="51" spans="1:8" ht="12.75">
      <c r="A51" s="93"/>
      <c r="B51" s="74">
        <v>322</v>
      </c>
      <c r="C51" s="83" t="s">
        <v>27</v>
      </c>
      <c r="D51" s="82">
        <v>53500</v>
      </c>
      <c r="E51" s="82">
        <f>F51-D51</f>
        <v>16500</v>
      </c>
      <c r="F51" s="82">
        <v>70000</v>
      </c>
      <c r="G51" s="82"/>
      <c r="H51" s="82"/>
    </row>
    <row r="52" spans="1:8" ht="12.75">
      <c r="A52" s="93"/>
      <c r="B52" s="74">
        <v>329</v>
      </c>
      <c r="C52" s="83" t="s">
        <v>33</v>
      </c>
      <c r="D52" s="82">
        <v>5702.3</v>
      </c>
      <c r="E52" s="82">
        <f>F52-D52</f>
        <v>1286.0299999999997</v>
      </c>
      <c r="F52" s="82">
        <v>6988.33</v>
      </c>
      <c r="G52" s="82"/>
      <c r="H52" s="82"/>
    </row>
    <row r="53" spans="1:8" ht="12.75">
      <c r="A53" s="94"/>
      <c r="B53" s="88"/>
      <c r="C53" s="88"/>
      <c r="D53" s="89"/>
      <c r="E53" s="89" t="s">
        <v>115</v>
      </c>
      <c r="F53" s="89"/>
      <c r="G53" s="89"/>
      <c r="H53" s="89"/>
    </row>
    <row r="54" spans="1:8" ht="12.75">
      <c r="A54" s="77" t="s">
        <v>55</v>
      </c>
      <c r="B54" s="64" t="s">
        <v>56</v>
      </c>
      <c r="C54" s="73"/>
      <c r="D54" s="78">
        <f>D57++D75+D85+D93+D98+D107+D111+D117</f>
        <v>392626</v>
      </c>
      <c r="E54" s="78">
        <f>E57+E66+E75+E80+E85+E93+E98+E107+E111+E117</f>
        <v>-42889.14</v>
      </c>
      <c r="F54" s="78">
        <f>F57+F66+F75+F80+F85+F93+F98+F103+F107+F111+F117</f>
        <v>349746.86</v>
      </c>
      <c r="G54" s="78">
        <f>G57+G75+G80+G85+G93+G98+G103+G107+G111+G117</f>
        <v>308510</v>
      </c>
      <c r="H54" s="78">
        <v>308510</v>
      </c>
    </row>
    <row r="55" spans="1:8" ht="12.75">
      <c r="A55" s="95" t="s">
        <v>110</v>
      </c>
      <c r="B55" s="96" t="s">
        <v>88</v>
      </c>
      <c r="C55" s="96"/>
      <c r="D55" s="57"/>
      <c r="E55" s="57"/>
      <c r="F55" s="57"/>
      <c r="G55" s="57"/>
      <c r="H55" s="57"/>
    </row>
    <row r="56" spans="1:8" ht="12.75">
      <c r="A56" s="77" t="s">
        <v>82</v>
      </c>
      <c r="B56" s="73" t="s">
        <v>91</v>
      </c>
      <c r="C56" s="73"/>
      <c r="D56" s="78"/>
      <c r="E56" s="78"/>
      <c r="F56" s="78"/>
      <c r="G56" s="79"/>
      <c r="H56" s="79"/>
    </row>
    <row r="57" spans="1:8" ht="12.75">
      <c r="A57" s="97"/>
      <c r="B57" s="96">
        <v>3</v>
      </c>
      <c r="C57" s="96" t="s">
        <v>18</v>
      </c>
      <c r="D57" s="98">
        <v>23900</v>
      </c>
      <c r="E57" s="98">
        <f aca="true" t="shared" si="2" ref="E57:E63">F57-D57</f>
        <v>-17960.309999999998</v>
      </c>
      <c r="F57" s="98">
        <f>F58+F62</f>
        <v>5939.6900000000005</v>
      </c>
      <c r="G57" s="98">
        <v>0</v>
      </c>
      <c r="H57" s="98">
        <v>0</v>
      </c>
    </row>
    <row r="58" spans="1:8" ht="12.75">
      <c r="A58" s="99"/>
      <c r="B58" s="85">
        <v>31</v>
      </c>
      <c r="C58" s="85" t="s">
        <v>22</v>
      </c>
      <c r="D58" s="57">
        <v>17420</v>
      </c>
      <c r="E58" s="57">
        <f t="shared" si="2"/>
        <v>-12330.31</v>
      </c>
      <c r="F58" s="57">
        <f>F59+F60+F61</f>
        <v>5089.6900000000005</v>
      </c>
      <c r="G58" s="57">
        <v>0</v>
      </c>
      <c r="H58" s="57">
        <v>0</v>
      </c>
    </row>
    <row r="59" spans="1:8" ht="12.75">
      <c r="A59" s="99"/>
      <c r="B59" s="85">
        <v>311</v>
      </c>
      <c r="C59" s="85" t="s">
        <v>20</v>
      </c>
      <c r="D59" s="57">
        <v>7920</v>
      </c>
      <c r="E59" s="57">
        <f t="shared" si="2"/>
        <v>-3760</v>
      </c>
      <c r="F59" s="57">
        <v>4160</v>
      </c>
      <c r="G59" s="57"/>
      <c r="H59" s="57" t="s">
        <v>115</v>
      </c>
    </row>
    <row r="60" spans="1:8" ht="12.75">
      <c r="A60" s="99"/>
      <c r="B60" s="85">
        <v>312</v>
      </c>
      <c r="C60" s="85" t="s">
        <v>87</v>
      </c>
      <c r="D60" s="57">
        <v>5166</v>
      </c>
      <c r="E60" s="57">
        <f t="shared" si="2"/>
        <v>-4791</v>
      </c>
      <c r="F60" s="57">
        <v>375</v>
      </c>
      <c r="G60" s="57"/>
      <c r="H60" s="57" t="s">
        <v>115</v>
      </c>
    </row>
    <row r="61" spans="1:8" ht="12.75">
      <c r="A61" s="99"/>
      <c r="B61" s="85">
        <v>313</v>
      </c>
      <c r="C61" s="85" t="s">
        <v>21</v>
      </c>
      <c r="D61" s="57">
        <v>4334</v>
      </c>
      <c r="E61" s="57">
        <f t="shared" si="2"/>
        <v>-3779.31</v>
      </c>
      <c r="F61" s="57">
        <v>554.69</v>
      </c>
      <c r="G61" s="57"/>
      <c r="H61" s="57" t="s">
        <v>115</v>
      </c>
    </row>
    <row r="62" spans="1:8" ht="12.75">
      <c r="A62" s="99"/>
      <c r="B62" s="85">
        <v>32</v>
      </c>
      <c r="C62" s="85" t="s">
        <v>22</v>
      </c>
      <c r="D62" s="57">
        <v>6480</v>
      </c>
      <c r="E62" s="57">
        <f t="shared" si="2"/>
        <v>-5630</v>
      </c>
      <c r="F62" s="57">
        <v>850</v>
      </c>
      <c r="G62" s="57">
        <v>0</v>
      </c>
      <c r="H62" s="57">
        <v>0</v>
      </c>
    </row>
    <row r="63" spans="1:8" ht="12.75">
      <c r="A63" s="99"/>
      <c r="B63" s="85">
        <v>321</v>
      </c>
      <c r="C63" s="85" t="s">
        <v>23</v>
      </c>
      <c r="D63" s="57">
        <v>6480</v>
      </c>
      <c r="E63" s="57">
        <f t="shared" si="2"/>
        <v>-5630</v>
      </c>
      <c r="F63" s="57">
        <v>850</v>
      </c>
      <c r="G63" s="57"/>
      <c r="H63" s="57"/>
    </row>
    <row r="64" spans="1:8" ht="12.75">
      <c r="A64" s="95" t="s">
        <v>167</v>
      </c>
      <c r="B64" s="96" t="s">
        <v>168</v>
      </c>
      <c r="C64" s="96"/>
      <c r="D64" s="57"/>
      <c r="E64" s="57"/>
      <c r="F64" s="57"/>
      <c r="G64" s="57"/>
      <c r="H64" s="57"/>
    </row>
    <row r="65" spans="1:8" ht="12.75">
      <c r="A65" s="77" t="s">
        <v>82</v>
      </c>
      <c r="B65" s="73" t="s">
        <v>91</v>
      </c>
      <c r="C65" s="73"/>
      <c r="D65" s="78"/>
      <c r="E65" s="78"/>
      <c r="F65" s="78"/>
      <c r="G65" s="79"/>
      <c r="H65" s="79"/>
    </row>
    <row r="66" spans="1:8" ht="12.75">
      <c r="A66" s="97"/>
      <c r="B66" s="96">
        <v>3</v>
      </c>
      <c r="C66" s="96" t="s">
        <v>18</v>
      </c>
      <c r="D66" s="98">
        <v>0</v>
      </c>
      <c r="E66" s="98">
        <v>35297.17</v>
      </c>
      <c r="F66" s="98">
        <v>35297.17</v>
      </c>
      <c r="G66" s="98">
        <v>0</v>
      </c>
      <c r="H66" s="98">
        <v>0</v>
      </c>
    </row>
    <row r="67" spans="1:8" ht="12.75">
      <c r="A67" s="99"/>
      <c r="B67" s="85">
        <v>31</v>
      </c>
      <c r="C67" s="85" t="s">
        <v>22</v>
      </c>
      <c r="D67" s="57">
        <v>0</v>
      </c>
      <c r="E67" s="57">
        <v>30337.17</v>
      </c>
      <c r="F67" s="57">
        <f>F68+F69+F70</f>
        <v>30337.17</v>
      </c>
      <c r="G67" s="57">
        <v>0</v>
      </c>
      <c r="H67" s="57">
        <v>0</v>
      </c>
    </row>
    <row r="68" spans="1:8" ht="12.75">
      <c r="A68" s="99"/>
      <c r="B68" s="85">
        <v>311</v>
      </c>
      <c r="C68" s="85" t="s">
        <v>20</v>
      </c>
      <c r="D68" s="57">
        <v>0</v>
      </c>
      <c r="E68" s="57">
        <v>24000</v>
      </c>
      <c r="F68" s="57">
        <v>24000</v>
      </c>
      <c r="G68" s="57"/>
      <c r="H68" s="57" t="s">
        <v>115</v>
      </c>
    </row>
    <row r="69" spans="1:8" ht="12.75">
      <c r="A69" s="99"/>
      <c r="B69" s="85">
        <v>312</v>
      </c>
      <c r="C69" s="85" t="s">
        <v>87</v>
      </c>
      <c r="D69" s="57">
        <v>0</v>
      </c>
      <c r="E69" s="57">
        <v>2715</v>
      </c>
      <c r="F69" s="57">
        <v>2715</v>
      </c>
      <c r="G69" s="57"/>
      <c r="H69" s="57"/>
    </row>
    <row r="70" spans="1:8" ht="12.75">
      <c r="A70" s="99"/>
      <c r="B70" s="85">
        <v>313</v>
      </c>
      <c r="C70" s="85" t="s">
        <v>21</v>
      </c>
      <c r="D70" s="57">
        <v>0</v>
      </c>
      <c r="E70" s="57">
        <v>3622.17</v>
      </c>
      <c r="F70" s="57">
        <v>3622.17</v>
      </c>
      <c r="G70" s="57"/>
      <c r="H70" s="57"/>
    </row>
    <row r="71" spans="1:8" ht="12.75">
      <c r="A71" s="99"/>
      <c r="B71" s="85">
        <v>32</v>
      </c>
      <c r="C71" s="85" t="s">
        <v>22</v>
      </c>
      <c r="D71" s="100" t="s">
        <v>166</v>
      </c>
      <c r="E71" s="100" t="s">
        <v>165</v>
      </c>
      <c r="F71" s="100" t="s">
        <v>165</v>
      </c>
      <c r="G71" s="57"/>
      <c r="H71" s="57"/>
    </row>
    <row r="72" spans="1:8" ht="12.75">
      <c r="A72" s="99"/>
      <c r="B72" s="85">
        <v>321</v>
      </c>
      <c r="C72" s="85" t="s">
        <v>23</v>
      </c>
      <c r="D72" s="100" t="s">
        <v>166</v>
      </c>
      <c r="E72" s="100" t="s">
        <v>165</v>
      </c>
      <c r="F72" s="100" t="s">
        <v>165</v>
      </c>
      <c r="G72" s="57"/>
      <c r="H72" s="57"/>
    </row>
    <row r="73" spans="1:8" ht="12.75">
      <c r="A73" s="91" t="s">
        <v>109</v>
      </c>
      <c r="B73" s="73" t="s">
        <v>74</v>
      </c>
      <c r="C73" s="73"/>
      <c r="D73" s="79"/>
      <c r="E73" s="79"/>
      <c r="F73" s="79"/>
      <c r="G73" s="79"/>
      <c r="H73" s="79"/>
    </row>
    <row r="74" spans="1:8" ht="12.75">
      <c r="A74" s="73" t="s">
        <v>57</v>
      </c>
      <c r="B74" s="73" t="s">
        <v>58</v>
      </c>
      <c r="C74" s="73"/>
      <c r="D74" s="78"/>
      <c r="E74" s="78" t="s">
        <v>115</v>
      </c>
      <c r="F74" s="78"/>
      <c r="G74" s="79"/>
      <c r="H74" s="79"/>
    </row>
    <row r="75" spans="1:11" ht="12.75">
      <c r="A75" s="73"/>
      <c r="B75" s="80">
        <v>3</v>
      </c>
      <c r="C75" s="80" t="s">
        <v>18</v>
      </c>
      <c r="D75" s="81">
        <v>66600</v>
      </c>
      <c r="E75" s="81">
        <v>-6600</v>
      </c>
      <c r="F75" s="81">
        <v>60000</v>
      </c>
      <c r="G75" s="81">
        <v>60000</v>
      </c>
      <c r="H75" s="81">
        <v>60000</v>
      </c>
      <c r="I75" s="3"/>
      <c r="J75" s="3"/>
      <c r="K75" s="3"/>
    </row>
    <row r="76" spans="1:11" ht="12.75">
      <c r="A76" s="74"/>
      <c r="B76" s="83">
        <v>32</v>
      </c>
      <c r="C76" s="83" t="s">
        <v>22</v>
      </c>
      <c r="D76" s="82">
        <f>D78+D77</f>
        <v>66600</v>
      </c>
      <c r="E76" s="82">
        <f>F76-D76</f>
        <v>-6600</v>
      </c>
      <c r="F76" s="82">
        <v>60000</v>
      </c>
      <c r="G76" s="82">
        <v>60000</v>
      </c>
      <c r="H76" s="82">
        <v>60000</v>
      </c>
      <c r="I76" s="3"/>
      <c r="J76" s="3"/>
      <c r="K76" s="3"/>
    </row>
    <row r="77" spans="1:11" ht="12.75">
      <c r="A77" s="74"/>
      <c r="B77" s="83">
        <v>322</v>
      </c>
      <c r="C77" s="83" t="s">
        <v>133</v>
      </c>
      <c r="D77" s="82">
        <v>65925</v>
      </c>
      <c r="E77" s="82">
        <f>F77-D77</f>
        <v>-5925</v>
      </c>
      <c r="F77" s="82">
        <v>60000</v>
      </c>
      <c r="G77" s="82"/>
      <c r="H77" s="82"/>
      <c r="I77" s="3"/>
      <c r="J77" s="3"/>
      <c r="K77" s="3"/>
    </row>
    <row r="78" spans="1:11" ht="12.75">
      <c r="A78" s="74"/>
      <c r="B78" s="83">
        <v>323</v>
      </c>
      <c r="C78" s="83" t="s">
        <v>134</v>
      </c>
      <c r="D78" s="82">
        <v>675</v>
      </c>
      <c r="E78" s="82">
        <f>F78-D78</f>
        <v>-675</v>
      </c>
      <c r="F78" s="82">
        <v>0</v>
      </c>
      <c r="G78" s="82"/>
      <c r="H78" s="82"/>
      <c r="I78" s="3"/>
      <c r="J78" s="3"/>
      <c r="K78" s="3"/>
    </row>
    <row r="79" spans="1:11" ht="12.75">
      <c r="A79" s="73">
        <v>55254</v>
      </c>
      <c r="B79" s="80" t="s">
        <v>80</v>
      </c>
      <c r="C79" s="80"/>
      <c r="D79" s="82"/>
      <c r="E79" s="82" t="s">
        <v>115</v>
      </c>
      <c r="F79" s="82"/>
      <c r="G79" s="82"/>
      <c r="H79" s="82"/>
      <c r="I79" s="3"/>
      <c r="J79" s="3"/>
      <c r="K79" s="3"/>
    </row>
    <row r="80" spans="1:11" ht="12.75">
      <c r="A80" s="73"/>
      <c r="B80" s="80">
        <v>3</v>
      </c>
      <c r="C80" s="80" t="s">
        <v>18</v>
      </c>
      <c r="D80" s="81">
        <v>0</v>
      </c>
      <c r="E80" s="81">
        <v>5000</v>
      </c>
      <c r="F80" s="81">
        <v>5000</v>
      </c>
      <c r="G80" s="81">
        <v>5000</v>
      </c>
      <c r="H80" s="81">
        <v>5000</v>
      </c>
      <c r="I80" s="3"/>
      <c r="J80" s="3"/>
      <c r="K80" s="3"/>
    </row>
    <row r="81" spans="1:11" ht="12.75">
      <c r="A81" s="74"/>
      <c r="B81" s="83">
        <v>32</v>
      </c>
      <c r="C81" s="83" t="s">
        <v>22</v>
      </c>
      <c r="D81" s="82">
        <v>0</v>
      </c>
      <c r="E81" s="82">
        <v>5000</v>
      </c>
      <c r="F81" s="82">
        <v>5000</v>
      </c>
      <c r="G81" s="82">
        <v>5000</v>
      </c>
      <c r="H81" s="82">
        <v>5000</v>
      </c>
      <c r="I81" s="3"/>
      <c r="J81" s="3"/>
      <c r="K81" s="3"/>
    </row>
    <row r="82" spans="1:11" ht="12.75">
      <c r="A82" s="74"/>
      <c r="B82" s="83">
        <v>322</v>
      </c>
      <c r="C82" s="83" t="s">
        <v>27</v>
      </c>
      <c r="D82" s="82">
        <v>0</v>
      </c>
      <c r="E82" s="82">
        <v>5000</v>
      </c>
      <c r="F82" s="82">
        <v>5000</v>
      </c>
      <c r="G82" s="82"/>
      <c r="H82" s="82"/>
      <c r="I82" s="3"/>
      <c r="J82" s="3"/>
      <c r="K82" s="3"/>
    </row>
    <row r="83" spans="1:11" ht="12.75">
      <c r="A83" s="73">
        <v>55254</v>
      </c>
      <c r="B83" s="80" t="s">
        <v>80</v>
      </c>
      <c r="C83" s="80"/>
      <c r="D83" s="82"/>
      <c r="E83" s="82" t="s">
        <v>115</v>
      </c>
      <c r="F83" s="82"/>
      <c r="G83" s="82"/>
      <c r="H83" s="82"/>
      <c r="I83" s="3"/>
      <c r="J83" s="3"/>
      <c r="K83" s="3"/>
    </row>
    <row r="84" spans="1:9" ht="12.75">
      <c r="A84" s="77" t="s">
        <v>59</v>
      </c>
      <c r="B84" s="73" t="s">
        <v>31</v>
      </c>
      <c r="C84" s="73"/>
      <c r="D84" s="78"/>
      <c r="E84" s="78" t="s">
        <v>150</v>
      </c>
      <c r="F84" s="78"/>
      <c r="G84" s="79"/>
      <c r="H84" s="79"/>
      <c r="I84" s="4"/>
    </row>
    <row r="85" spans="1:9" ht="12.75">
      <c r="A85" s="83"/>
      <c r="B85" s="80">
        <v>3</v>
      </c>
      <c r="C85" s="80" t="s">
        <v>18</v>
      </c>
      <c r="D85" s="81">
        <v>229800</v>
      </c>
      <c r="E85" s="81">
        <f aca="true" t="shared" si="3" ref="E85:E91">F85-D85</f>
        <v>-59300</v>
      </c>
      <c r="F85" s="81">
        <v>170500</v>
      </c>
      <c r="G85" s="81">
        <v>170500</v>
      </c>
      <c r="H85" s="81">
        <v>170500</v>
      </c>
      <c r="I85" s="4"/>
    </row>
    <row r="86" spans="1:9" ht="12.75">
      <c r="A86" s="83"/>
      <c r="B86" s="83">
        <v>31</v>
      </c>
      <c r="C86" s="83" t="s">
        <v>19</v>
      </c>
      <c r="D86" s="82">
        <v>216800</v>
      </c>
      <c r="E86" s="82">
        <f t="shared" si="3"/>
        <v>-52300</v>
      </c>
      <c r="F86" s="82">
        <f>F87+F88+F89</f>
        <v>164500</v>
      </c>
      <c r="G86" s="82">
        <v>170500</v>
      </c>
      <c r="H86" s="82">
        <v>170500</v>
      </c>
      <c r="I86" s="4"/>
    </row>
    <row r="87" spans="1:9" ht="12.75">
      <c r="A87" s="83"/>
      <c r="B87" s="83">
        <v>311</v>
      </c>
      <c r="C87" s="83" t="s">
        <v>60</v>
      </c>
      <c r="D87" s="82">
        <v>167600</v>
      </c>
      <c r="E87" s="82">
        <f t="shared" si="3"/>
        <v>-37600</v>
      </c>
      <c r="F87" s="82">
        <v>130000</v>
      </c>
      <c r="G87" s="82"/>
      <c r="H87" s="82"/>
      <c r="I87" s="4"/>
    </row>
    <row r="88" spans="1:9" ht="12.75">
      <c r="A88" s="83"/>
      <c r="B88" s="83">
        <v>312</v>
      </c>
      <c r="C88" s="83" t="s">
        <v>87</v>
      </c>
      <c r="D88" s="82">
        <v>12000</v>
      </c>
      <c r="E88" s="82">
        <f t="shared" si="3"/>
        <v>-7500</v>
      </c>
      <c r="F88" s="82">
        <v>4500</v>
      </c>
      <c r="G88" s="82"/>
      <c r="H88" s="82"/>
      <c r="I88" s="4"/>
    </row>
    <row r="89" spans="1:9" ht="12.75">
      <c r="A89" s="83"/>
      <c r="B89" s="83">
        <v>313</v>
      </c>
      <c r="C89" s="83" t="s">
        <v>21</v>
      </c>
      <c r="D89" s="82">
        <v>37200</v>
      </c>
      <c r="E89" s="82">
        <f t="shared" si="3"/>
        <v>-7200</v>
      </c>
      <c r="F89" s="82">
        <v>30000</v>
      </c>
      <c r="G89" s="82"/>
      <c r="H89" s="82"/>
      <c r="I89" s="4"/>
    </row>
    <row r="90" spans="1:9" ht="12.75">
      <c r="A90" s="83"/>
      <c r="B90" s="83">
        <v>32</v>
      </c>
      <c r="C90" s="83" t="s">
        <v>22</v>
      </c>
      <c r="D90" s="82">
        <v>13000</v>
      </c>
      <c r="E90" s="82">
        <f t="shared" si="3"/>
        <v>-7000</v>
      </c>
      <c r="F90" s="82">
        <v>6000</v>
      </c>
      <c r="G90" s="82"/>
      <c r="H90" s="82"/>
      <c r="I90" s="4"/>
    </row>
    <row r="91" spans="1:9" ht="12.75">
      <c r="A91" s="83"/>
      <c r="B91" s="83">
        <v>321</v>
      </c>
      <c r="C91" s="83" t="s">
        <v>132</v>
      </c>
      <c r="D91" s="82">
        <v>13000</v>
      </c>
      <c r="E91" s="82">
        <f t="shared" si="3"/>
        <v>-7000</v>
      </c>
      <c r="F91" s="82">
        <v>6000</v>
      </c>
      <c r="G91" s="82"/>
      <c r="H91" s="82"/>
      <c r="I91" s="4"/>
    </row>
    <row r="92" spans="1:9" ht="12.75">
      <c r="A92" s="80">
        <v>47300</v>
      </c>
      <c r="B92" s="80" t="s">
        <v>74</v>
      </c>
      <c r="C92" s="80"/>
      <c r="D92" s="82"/>
      <c r="E92" s="82" t="s">
        <v>115</v>
      </c>
      <c r="F92" s="82"/>
      <c r="G92" s="82"/>
      <c r="H92" s="82"/>
      <c r="I92" s="4"/>
    </row>
    <row r="93" spans="1:9" ht="12.75">
      <c r="A93" s="80"/>
      <c r="B93" s="80">
        <v>3</v>
      </c>
      <c r="C93" s="80" t="s">
        <v>18</v>
      </c>
      <c r="D93" s="81">
        <v>17311</v>
      </c>
      <c r="E93" s="81">
        <f>F93-D93</f>
        <v>-7311</v>
      </c>
      <c r="F93" s="81">
        <v>10000</v>
      </c>
      <c r="G93" s="81">
        <v>10000</v>
      </c>
      <c r="H93" s="81">
        <v>10000</v>
      </c>
      <c r="I93" s="4"/>
    </row>
    <row r="94" spans="1:9" ht="12.75">
      <c r="A94" s="83"/>
      <c r="B94" s="83">
        <v>32</v>
      </c>
      <c r="C94" s="83" t="s">
        <v>22</v>
      </c>
      <c r="D94" s="82">
        <v>17311</v>
      </c>
      <c r="E94" s="82">
        <f>F94-D94</f>
        <v>-7311</v>
      </c>
      <c r="F94" s="82">
        <v>10000</v>
      </c>
      <c r="G94" s="82">
        <v>10000</v>
      </c>
      <c r="H94" s="82">
        <v>10000</v>
      </c>
      <c r="I94" s="4"/>
    </row>
    <row r="95" spans="1:8" ht="12.75">
      <c r="A95" s="80"/>
      <c r="B95" s="83">
        <v>322</v>
      </c>
      <c r="C95" s="83" t="s">
        <v>27</v>
      </c>
      <c r="D95" s="82">
        <v>17311.08</v>
      </c>
      <c r="E95" s="82">
        <f>F95-D95</f>
        <v>-7311.080000000002</v>
      </c>
      <c r="F95" s="82">
        <v>10000</v>
      </c>
      <c r="G95" s="82"/>
      <c r="H95" s="82"/>
    </row>
    <row r="96" spans="1:8" ht="12.75">
      <c r="A96" s="101" t="s">
        <v>112</v>
      </c>
      <c r="B96" s="101" t="s">
        <v>113</v>
      </c>
      <c r="C96" s="101"/>
      <c r="D96" s="81"/>
      <c r="E96" s="81" t="s">
        <v>115</v>
      </c>
      <c r="F96" s="81"/>
      <c r="G96" s="82"/>
      <c r="H96" s="82"/>
    </row>
    <row r="97" spans="1:8" ht="12.75">
      <c r="A97" s="102"/>
      <c r="B97" s="103" t="s">
        <v>156</v>
      </c>
      <c r="C97" s="103"/>
      <c r="D97" s="104"/>
      <c r="E97" s="81" t="s">
        <v>115</v>
      </c>
      <c r="F97" s="81"/>
      <c r="G97" s="82"/>
      <c r="H97" s="82"/>
    </row>
    <row r="98" spans="1:8" ht="12.75">
      <c r="A98" s="105"/>
      <c r="B98" s="105">
        <v>4</v>
      </c>
      <c r="C98" s="105" t="s">
        <v>63</v>
      </c>
      <c r="D98" s="81">
        <v>42582</v>
      </c>
      <c r="E98" s="81">
        <f>F98-D98</f>
        <v>7418</v>
      </c>
      <c r="F98" s="81">
        <v>50000</v>
      </c>
      <c r="G98" s="81">
        <v>50000</v>
      </c>
      <c r="H98" s="81">
        <v>50000</v>
      </c>
    </row>
    <row r="99" spans="1:8" ht="12.75">
      <c r="A99" s="83"/>
      <c r="B99" s="83">
        <v>42</v>
      </c>
      <c r="C99" s="83" t="s">
        <v>155</v>
      </c>
      <c r="D99" s="81">
        <v>42582</v>
      </c>
      <c r="E99" s="81">
        <f>F99-D99</f>
        <v>7418</v>
      </c>
      <c r="F99" s="81">
        <v>50000</v>
      </c>
      <c r="G99" s="82">
        <v>50000</v>
      </c>
      <c r="H99" s="82">
        <v>50000</v>
      </c>
    </row>
    <row r="100" spans="1:8" ht="12.75">
      <c r="A100" s="83"/>
      <c r="B100" s="83">
        <v>424</v>
      </c>
      <c r="C100" s="83" t="s">
        <v>155</v>
      </c>
      <c r="D100" s="82">
        <v>42581.79</v>
      </c>
      <c r="E100" s="82">
        <f>F100-D100</f>
        <v>7418.209999999999</v>
      </c>
      <c r="F100" s="82">
        <v>50000</v>
      </c>
      <c r="G100" s="82"/>
      <c r="H100" s="82"/>
    </row>
    <row r="101" spans="1:8" ht="12.75">
      <c r="A101" s="80" t="s">
        <v>69</v>
      </c>
      <c r="B101" s="80" t="s">
        <v>72</v>
      </c>
      <c r="C101" s="80"/>
      <c r="D101" s="81"/>
      <c r="E101" s="81"/>
      <c r="F101" s="81"/>
      <c r="G101" s="82"/>
      <c r="H101" s="82"/>
    </row>
    <row r="102" spans="1:8" ht="12.75">
      <c r="A102" s="80">
        <v>32300</v>
      </c>
      <c r="B102" s="80" t="s">
        <v>157</v>
      </c>
      <c r="C102" s="80"/>
      <c r="D102" s="82"/>
      <c r="E102" s="82" t="s">
        <v>150</v>
      </c>
      <c r="F102" s="82"/>
      <c r="G102" s="82"/>
      <c r="H102" s="82"/>
    </row>
    <row r="103" spans="1:8" ht="12.75">
      <c r="A103" s="80"/>
      <c r="B103" s="80">
        <v>3</v>
      </c>
      <c r="C103" s="80" t="s">
        <v>18</v>
      </c>
      <c r="D103" s="81">
        <v>0</v>
      </c>
      <c r="E103" s="81">
        <v>0</v>
      </c>
      <c r="F103" s="81">
        <v>10</v>
      </c>
      <c r="G103" s="81">
        <v>10</v>
      </c>
      <c r="H103" s="81">
        <v>10</v>
      </c>
    </row>
    <row r="104" spans="1:8" ht="12.75">
      <c r="A104" s="83"/>
      <c r="B104" s="83">
        <v>32</v>
      </c>
      <c r="C104" s="83" t="s">
        <v>22</v>
      </c>
      <c r="D104" s="82">
        <v>0</v>
      </c>
      <c r="E104" s="82">
        <v>0</v>
      </c>
      <c r="F104" s="82">
        <v>10</v>
      </c>
      <c r="G104" s="82">
        <v>10</v>
      </c>
      <c r="H104" s="82">
        <v>10</v>
      </c>
    </row>
    <row r="105" spans="1:8" ht="12.75">
      <c r="A105" s="83"/>
      <c r="B105" s="83">
        <v>329</v>
      </c>
      <c r="C105" s="83" t="s">
        <v>70</v>
      </c>
      <c r="D105" s="82">
        <v>0</v>
      </c>
      <c r="E105" s="82">
        <v>0</v>
      </c>
      <c r="F105" s="82">
        <v>10</v>
      </c>
      <c r="G105" s="82"/>
      <c r="H105" s="82"/>
    </row>
    <row r="106" spans="1:8" ht="12.75">
      <c r="A106" s="80">
        <v>62300</v>
      </c>
      <c r="B106" s="80" t="s">
        <v>81</v>
      </c>
      <c r="C106" s="80"/>
      <c r="D106" s="82"/>
      <c r="E106" s="82" t="s">
        <v>115</v>
      </c>
      <c r="F106" s="82"/>
      <c r="G106" s="82"/>
      <c r="H106" s="82"/>
    </row>
    <row r="107" spans="1:9" ht="12.75">
      <c r="A107" s="80"/>
      <c r="B107" s="80">
        <v>3</v>
      </c>
      <c r="C107" s="80" t="s">
        <v>18</v>
      </c>
      <c r="D107" s="81">
        <v>1735</v>
      </c>
      <c r="E107" s="81">
        <f>F107-D107</f>
        <v>-735</v>
      </c>
      <c r="F107" s="81">
        <v>1000</v>
      </c>
      <c r="G107" s="81">
        <v>1000</v>
      </c>
      <c r="H107" s="81">
        <v>1000</v>
      </c>
      <c r="I107" s="3"/>
    </row>
    <row r="108" spans="1:9" ht="12.75">
      <c r="A108" s="74"/>
      <c r="B108" s="74">
        <v>36</v>
      </c>
      <c r="C108" s="83" t="s">
        <v>22</v>
      </c>
      <c r="D108" s="82">
        <v>1735</v>
      </c>
      <c r="E108" s="82">
        <v>-735</v>
      </c>
      <c r="F108" s="82">
        <v>1000</v>
      </c>
      <c r="G108" s="82">
        <v>1000</v>
      </c>
      <c r="H108" s="82">
        <v>1000</v>
      </c>
      <c r="I108" s="3"/>
    </row>
    <row r="109" spans="1:9" ht="12.75">
      <c r="A109" s="74"/>
      <c r="B109" s="74">
        <v>363</v>
      </c>
      <c r="C109" s="83" t="s">
        <v>131</v>
      </c>
      <c r="D109" s="82">
        <v>1735</v>
      </c>
      <c r="E109" s="82">
        <v>-735</v>
      </c>
      <c r="F109" s="82">
        <v>1000</v>
      </c>
      <c r="G109" s="82"/>
      <c r="H109" s="82"/>
      <c r="I109" s="3"/>
    </row>
    <row r="110" spans="1:9" ht="12.75">
      <c r="A110" s="73" t="s">
        <v>76</v>
      </c>
      <c r="B110" s="73" t="s">
        <v>77</v>
      </c>
      <c r="C110" s="80"/>
      <c r="D110" s="82"/>
      <c r="E110" s="82" t="s">
        <v>115</v>
      </c>
      <c r="F110" s="82"/>
      <c r="G110" s="82"/>
      <c r="H110" s="82"/>
      <c r="I110" s="3"/>
    </row>
    <row r="111" spans="1:9" ht="12.75">
      <c r="A111" s="73"/>
      <c r="B111" s="73">
        <v>3</v>
      </c>
      <c r="C111" s="80" t="s">
        <v>18</v>
      </c>
      <c r="D111" s="81">
        <v>4011</v>
      </c>
      <c r="E111" s="81">
        <f>F111-D111</f>
        <v>2989</v>
      </c>
      <c r="F111" s="81">
        <v>7000</v>
      </c>
      <c r="G111" s="81">
        <v>7000</v>
      </c>
      <c r="H111" s="81">
        <v>7000</v>
      </c>
      <c r="I111" s="3"/>
    </row>
    <row r="112" spans="1:9" ht="12.75">
      <c r="A112" s="74"/>
      <c r="B112" s="74">
        <v>32</v>
      </c>
      <c r="C112" s="83" t="s">
        <v>22</v>
      </c>
      <c r="D112" s="82">
        <v>4010.96</v>
      </c>
      <c r="E112" s="82">
        <f>F112-D112</f>
        <v>2989.04</v>
      </c>
      <c r="F112" s="82">
        <v>7000</v>
      </c>
      <c r="G112" s="82">
        <v>7000</v>
      </c>
      <c r="H112" s="82">
        <v>7000</v>
      </c>
      <c r="I112" s="3"/>
    </row>
    <row r="113" spans="1:9" ht="12.75">
      <c r="A113" s="74"/>
      <c r="B113" s="74">
        <v>322</v>
      </c>
      <c r="C113" s="83" t="s">
        <v>27</v>
      </c>
      <c r="D113" s="82">
        <v>660.96</v>
      </c>
      <c r="E113" s="82">
        <f>F113-D113</f>
        <v>3339.04</v>
      </c>
      <c r="F113" s="82">
        <v>4000</v>
      </c>
      <c r="G113" s="82"/>
      <c r="H113" s="82"/>
      <c r="I113" s="3"/>
    </row>
    <row r="114" spans="1:9" ht="12.75">
      <c r="A114" s="74"/>
      <c r="B114" s="74">
        <v>323</v>
      </c>
      <c r="C114" s="83" t="s">
        <v>28</v>
      </c>
      <c r="D114" s="82">
        <v>3350</v>
      </c>
      <c r="E114" s="82">
        <f>F114-D114</f>
        <v>-350</v>
      </c>
      <c r="F114" s="82">
        <v>3000</v>
      </c>
      <c r="G114" s="82"/>
      <c r="H114" s="82"/>
      <c r="I114" s="3"/>
    </row>
    <row r="115" spans="1:9" ht="12.75">
      <c r="A115" s="73">
        <v>11001</v>
      </c>
      <c r="B115" s="73" t="s">
        <v>103</v>
      </c>
      <c r="C115" s="80"/>
      <c r="D115" s="81"/>
      <c r="E115" s="81" t="s">
        <v>115</v>
      </c>
      <c r="F115" s="81"/>
      <c r="G115" s="82"/>
      <c r="H115" s="82"/>
      <c r="I115" s="3"/>
    </row>
    <row r="116" spans="1:8" s="3" customFormat="1" ht="12.75">
      <c r="A116" s="73" t="s">
        <v>83</v>
      </c>
      <c r="B116" s="73" t="s">
        <v>84</v>
      </c>
      <c r="C116" s="80"/>
      <c r="D116" s="82"/>
      <c r="E116" s="82" t="s">
        <v>115</v>
      </c>
      <c r="F116" s="82"/>
      <c r="G116" s="82"/>
      <c r="H116" s="82"/>
    </row>
    <row r="117" spans="1:9" ht="12.75">
      <c r="A117" s="73"/>
      <c r="B117" s="73">
        <v>3</v>
      </c>
      <c r="C117" s="80" t="s">
        <v>18</v>
      </c>
      <c r="D117" s="81">
        <v>6687</v>
      </c>
      <c r="E117" s="81">
        <f>F117-D117</f>
        <v>-1687</v>
      </c>
      <c r="F117" s="81">
        <v>5000</v>
      </c>
      <c r="G117" s="81">
        <v>5000</v>
      </c>
      <c r="H117" s="81">
        <v>5000</v>
      </c>
      <c r="I117" s="3"/>
    </row>
    <row r="118" spans="1:9" ht="12.75">
      <c r="A118" s="74"/>
      <c r="B118" s="74">
        <v>32</v>
      </c>
      <c r="C118" s="83" t="s">
        <v>22</v>
      </c>
      <c r="D118" s="82">
        <v>6687</v>
      </c>
      <c r="E118" s="82">
        <f>F118-D118</f>
        <v>-1687</v>
      </c>
      <c r="F118" s="82">
        <v>5000</v>
      </c>
      <c r="G118" s="82">
        <v>5000</v>
      </c>
      <c r="H118" s="82">
        <v>5000</v>
      </c>
      <c r="I118" s="3"/>
    </row>
    <row r="119" spans="1:9" ht="12.75">
      <c r="A119" s="74"/>
      <c r="B119" s="74">
        <v>322</v>
      </c>
      <c r="C119" s="83" t="s">
        <v>75</v>
      </c>
      <c r="D119" s="82">
        <v>6687</v>
      </c>
      <c r="E119" s="82">
        <f>F119-D119</f>
        <v>-1687</v>
      </c>
      <c r="F119" s="82">
        <v>5000</v>
      </c>
      <c r="G119" s="82" t="s">
        <v>115</v>
      </c>
      <c r="H119" s="82">
        <v>0</v>
      </c>
      <c r="I119" s="3"/>
    </row>
    <row r="120" spans="1:8" ht="12.75">
      <c r="A120" s="106"/>
      <c r="B120" s="106"/>
      <c r="C120" s="106"/>
      <c r="D120" s="107"/>
      <c r="E120" s="107" t="s">
        <v>115</v>
      </c>
      <c r="F120" s="107"/>
      <c r="G120" s="107"/>
      <c r="H120" s="107"/>
    </row>
    <row r="121" spans="1:8" ht="12.75">
      <c r="A121" s="90">
        <v>2302</v>
      </c>
      <c r="B121" s="73" t="s">
        <v>105</v>
      </c>
      <c r="C121" s="73"/>
      <c r="D121" s="81">
        <v>2962</v>
      </c>
      <c r="E121" s="81">
        <f>E134+E130+E124</f>
        <v>15762</v>
      </c>
      <c r="F121" s="81">
        <f>F124+F130+F134</f>
        <v>18724</v>
      </c>
      <c r="G121" s="78">
        <f>SUM(G124+G130+G134)</f>
        <v>18724</v>
      </c>
      <c r="H121" s="78">
        <f>SUM(H124+H130+H134)</f>
        <v>18724</v>
      </c>
    </row>
    <row r="122" spans="1:8" ht="12.75">
      <c r="A122" s="73">
        <v>11001</v>
      </c>
      <c r="B122" s="73" t="s">
        <v>95</v>
      </c>
      <c r="C122" s="73"/>
      <c r="D122" s="82"/>
      <c r="E122" s="82"/>
      <c r="F122" s="82"/>
      <c r="G122" s="79"/>
      <c r="H122" s="79"/>
    </row>
    <row r="123" spans="1:8" ht="12.75">
      <c r="A123" s="73" t="s">
        <v>96</v>
      </c>
      <c r="B123" s="73" t="s">
        <v>97</v>
      </c>
      <c r="C123" s="80"/>
      <c r="D123" s="82"/>
      <c r="E123" s="82"/>
      <c r="F123" s="82"/>
      <c r="G123" s="82"/>
      <c r="H123" s="82"/>
    </row>
    <row r="124" spans="1:9" ht="12.75">
      <c r="A124" s="73"/>
      <c r="B124" s="73">
        <v>3</v>
      </c>
      <c r="C124" s="80" t="s">
        <v>18</v>
      </c>
      <c r="D124" s="81">
        <v>2720</v>
      </c>
      <c r="E124" s="81">
        <f>F124-D124</f>
        <v>11680</v>
      </c>
      <c r="F124" s="81">
        <v>14400</v>
      </c>
      <c r="G124" s="81">
        <v>14400</v>
      </c>
      <c r="H124" s="81">
        <v>14400</v>
      </c>
      <c r="I124" s="4"/>
    </row>
    <row r="125" spans="1:9" ht="12.75">
      <c r="A125" s="74"/>
      <c r="B125" s="74">
        <v>31</v>
      </c>
      <c r="C125" s="83" t="s">
        <v>19</v>
      </c>
      <c r="D125" s="82">
        <v>2720</v>
      </c>
      <c r="E125" s="82">
        <f>F125-D125</f>
        <v>11680</v>
      </c>
      <c r="F125" s="82">
        <v>14400</v>
      </c>
      <c r="G125" s="82">
        <v>14400</v>
      </c>
      <c r="H125" s="82">
        <v>14400</v>
      </c>
      <c r="I125" s="4"/>
    </row>
    <row r="126" spans="1:9" ht="12.75">
      <c r="A126" s="74"/>
      <c r="B126" s="74">
        <v>311</v>
      </c>
      <c r="C126" s="83" t="s">
        <v>98</v>
      </c>
      <c r="D126" s="82">
        <v>2448.08</v>
      </c>
      <c r="E126" s="82">
        <f>F126-D126</f>
        <v>9751.92</v>
      </c>
      <c r="F126" s="82">
        <v>12200</v>
      </c>
      <c r="G126" s="82"/>
      <c r="H126" s="82"/>
      <c r="I126" s="4"/>
    </row>
    <row r="127" spans="1:9" ht="12.75">
      <c r="A127" s="74"/>
      <c r="B127" s="74">
        <v>313</v>
      </c>
      <c r="C127" s="83" t="s">
        <v>21</v>
      </c>
      <c r="D127" s="82">
        <v>271.92</v>
      </c>
      <c r="E127" s="82">
        <f>F127-D127</f>
        <v>1928.08</v>
      </c>
      <c r="F127" s="82">
        <v>2200</v>
      </c>
      <c r="G127" s="82"/>
      <c r="H127" s="82"/>
      <c r="I127" s="4"/>
    </row>
    <row r="128" spans="1:9" ht="12.75">
      <c r="A128" s="108">
        <v>530603</v>
      </c>
      <c r="B128" s="109" t="s">
        <v>119</v>
      </c>
      <c r="C128" s="110"/>
      <c r="D128" s="111"/>
      <c r="E128" s="111"/>
      <c r="F128" s="111"/>
      <c r="G128" s="82"/>
      <c r="H128" s="82"/>
      <c r="I128" s="4"/>
    </row>
    <row r="129" spans="1:9" ht="12.75">
      <c r="A129" s="112" t="s">
        <v>117</v>
      </c>
      <c r="B129" s="109" t="s">
        <v>118</v>
      </c>
      <c r="C129" s="113"/>
      <c r="D129" s="82"/>
      <c r="E129" s="82"/>
      <c r="F129" s="82"/>
      <c r="G129" s="82"/>
      <c r="H129" s="82"/>
      <c r="I129" s="4"/>
    </row>
    <row r="130" spans="1:9" ht="12.75">
      <c r="A130" s="73"/>
      <c r="B130" s="73">
        <v>3</v>
      </c>
      <c r="C130" s="80" t="s">
        <v>121</v>
      </c>
      <c r="D130" s="81">
        <v>242</v>
      </c>
      <c r="E130" s="81">
        <f>F130-D130</f>
        <v>82</v>
      </c>
      <c r="F130" s="81">
        <v>324</v>
      </c>
      <c r="G130" s="81">
        <v>324</v>
      </c>
      <c r="H130" s="81">
        <v>324</v>
      </c>
      <c r="I130" s="4"/>
    </row>
    <row r="131" spans="1:9" ht="12.75">
      <c r="A131" s="74"/>
      <c r="B131" s="74">
        <v>322</v>
      </c>
      <c r="C131" s="83" t="s">
        <v>120</v>
      </c>
      <c r="D131" s="82">
        <v>242</v>
      </c>
      <c r="E131" s="82">
        <f>F131-D131</f>
        <v>82</v>
      </c>
      <c r="F131" s="82">
        <v>324</v>
      </c>
      <c r="G131" s="82">
        <v>324</v>
      </c>
      <c r="H131" s="82">
        <v>324</v>
      </c>
      <c r="I131" s="4"/>
    </row>
    <row r="132" spans="1:8" ht="12.75">
      <c r="A132" s="74">
        <v>53082</v>
      </c>
      <c r="B132" s="73" t="s">
        <v>123</v>
      </c>
      <c r="C132" s="83"/>
      <c r="D132" s="82"/>
      <c r="E132" s="82"/>
      <c r="F132" s="82"/>
      <c r="G132" s="82"/>
      <c r="H132" s="82"/>
    </row>
    <row r="133" spans="1:8" ht="12.75">
      <c r="A133" s="73" t="s">
        <v>126</v>
      </c>
      <c r="B133" s="73" t="s">
        <v>122</v>
      </c>
      <c r="C133" s="83"/>
      <c r="D133" s="82"/>
      <c r="E133" s="82"/>
      <c r="F133" s="82"/>
      <c r="G133" s="82"/>
      <c r="H133" s="82"/>
    </row>
    <row r="134" spans="1:8" ht="12.75">
      <c r="A134" s="73"/>
      <c r="B134" s="73">
        <v>4</v>
      </c>
      <c r="C134" s="80" t="s">
        <v>124</v>
      </c>
      <c r="D134" s="81">
        <v>0</v>
      </c>
      <c r="E134" s="81">
        <v>4000</v>
      </c>
      <c r="F134" s="81">
        <v>4000</v>
      </c>
      <c r="G134" s="81">
        <v>4000</v>
      </c>
      <c r="H134" s="81">
        <v>4000</v>
      </c>
    </row>
    <row r="135" spans="1:8" ht="12.75">
      <c r="A135" s="74"/>
      <c r="B135" s="74">
        <v>42</v>
      </c>
      <c r="C135" s="83" t="s">
        <v>124</v>
      </c>
      <c r="D135" s="82">
        <v>0</v>
      </c>
      <c r="E135" s="82">
        <v>4000</v>
      </c>
      <c r="F135" s="82">
        <v>4000</v>
      </c>
      <c r="G135" s="82">
        <v>4000</v>
      </c>
      <c r="H135" s="82">
        <v>4000</v>
      </c>
    </row>
    <row r="136" spans="1:8" ht="12.75">
      <c r="A136" s="74"/>
      <c r="B136" s="74">
        <v>422</v>
      </c>
      <c r="C136" s="83" t="s">
        <v>124</v>
      </c>
      <c r="D136" s="82">
        <v>0</v>
      </c>
      <c r="E136" s="82">
        <v>4000</v>
      </c>
      <c r="F136" s="82">
        <v>4000</v>
      </c>
      <c r="G136" s="82"/>
      <c r="H136" s="82"/>
    </row>
    <row r="137" spans="1:8" ht="12.75">
      <c r="A137" s="106"/>
      <c r="B137" s="106"/>
      <c r="C137" s="106"/>
      <c r="D137" s="107"/>
      <c r="E137" s="107"/>
      <c r="F137" s="107"/>
      <c r="G137" s="107"/>
      <c r="H137" s="107"/>
    </row>
    <row r="138" spans="1:8" ht="12.75">
      <c r="A138" s="114">
        <v>2401</v>
      </c>
      <c r="B138" s="115" t="s">
        <v>135</v>
      </c>
      <c r="C138" s="115"/>
      <c r="D138" s="98">
        <f>D146+D141</f>
        <v>131259</v>
      </c>
      <c r="E138" s="98">
        <f>E146+E141</f>
        <v>118741</v>
      </c>
      <c r="F138" s="98">
        <v>250000</v>
      </c>
      <c r="G138" s="98">
        <v>0</v>
      </c>
      <c r="H138" s="98">
        <v>0</v>
      </c>
    </row>
    <row r="139" spans="1:8" ht="12.75">
      <c r="A139" s="116">
        <v>48005</v>
      </c>
      <c r="B139" s="96" t="s">
        <v>137</v>
      </c>
      <c r="C139" s="115"/>
      <c r="D139" s="98"/>
      <c r="E139" s="98"/>
      <c r="F139" s="98"/>
      <c r="G139" s="98"/>
      <c r="H139" s="98"/>
    </row>
    <row r="140" spans="1:8" ht="12.75">
      <c r="A140" s="96" t="s">
        <v>136</v>
      </c>
      <c r="B140" s="96" t="s">
        <v>154</v>
      </c>
      <c r="C140" s="96"/>
      <c r="D140" s="57"/>
      <c r="E140" s="57"/>
      <c r="F140" s="57"/>
      <c r="G140" s="57"/>
      <c r="H140" s="57"/>
    </row>
    <row r="141" spans="1:8" ht="12.75">
      <c r="A141" s="85"/>
      <c r="B141" s="85">
        <v>3</v>
      </c>
      <c r="C141" s="85" t="s">
        <v>121</v>
      </c>
      <c r="D141" s="98">
        <v>71259</v>
      </c>
      <c r="E141" s="98">
        <f>F141-D141</f>
        <v>178741</v>
      </c>
      <c r="F141" s="98">
        <v>250000</v>
      </c>
      <c r="G141" s="57">
        <v>0</v>
      </c>
      <c r="H141" s="57">
        <v>0</v>
      </c>
    </row>
    <row r="142" spans="1:8" ht="12.75">
      <c r="A142" s="85"/>
      <c r="B142" s="85">
        <v>32</v>
      </c>
      <c r="C142" s="85" t="s">
        <v>120</v>
      </c>
      <c r="D142" s="57">
        <v>71259</v>
      </c>
      <c r="E142" s="57">
        <f>F142-D142</f>
        <v>178741</v>
      </c>
      <c r="F142" s="57">
        <v>250000</v>
      </c>
      <c r="G142" s="57">
        <v>0</v>
      </c>
      <c r="H142" s="57">
        <v>0</v>
      </c>
    </row>
    <row r="143" spans="1:8" ht="12.75">
      <c r="A143" s="85"/>
      <c r="B143" s="85">
        <v>323</v>
      </c>
      <c r="C143" s="85" t="s">
        <v>134</v>
      </c>
      <c r="D143" s="87">
        <v>71259.09</v>
      </c>
      <c r="E143" s="87">
        <f>F143-D143</f>
        <v>178740.91</v>
      </c>
      <c r="F143" s="87">
        <v>250000</v>
      </c>
      <c r="G143" s="57"/>
      <c r="H143" s="57"/>
    </row>
    <row r="144" spans="1:8" ht="12.75">
      <c r="A144" s="96">
        <v>11001</v>
      </c>
      <c r="B144" s="96" t="s">
        <v>153</v>
      </c>
      <c r="C144" s="96"/>
      <c r="D144" s="57"/>
      <c r="E144" s="57"/>
      <c r="F144" s="57"/>
      <c r="G144" s="57"/>
      <c r="H144" s="57"/>
    </row>
    <row r="145" spans="1:8" ht="12.75">
      <c r="A145" s="96" t="s">
        <v>139</v>
      </c>
      <c r="B145" s="96" t="s">
        <v>138</v>
      </c>
      <c r="C145" s="96"/>
      <c r="D145" s="57"/>
      <c r="E145" s="57"/>
      <c r="F145" s="57"/>
      <c r="G145" s="57"/>
      <c r="H145" s="57"/>
    </row>
    <row r="146" spans="1:8" ht="12.75">
      <c r="A146" s="85"/>
      <c r="B146" s="85">
        <v>3</v>
      </c>
      <c r="C146" s="85" t="s">
        <v>140</v>
      </c>
      <c r="D146" s="98">
        <v>60000</v>
      </c>
      <c r="E146" s="98">
        <v>-60000</v>
      </c>
      <c r="F146" s="98">
        <v>0</v>
      </c>
      <c r="G146" s="57">
        <v>0</v>
      </c>
      <c r="H146" s="57">
        <v>0</v>
      </c>
    </row>
    <row r="147" spans="1:8" ht="12.75">
      <c r="A147" s="85"/>
      <c r="B147" s="85">
        <v>32</v>
      </c>
      <c r="C147" s="85" t="s">
        <v>120</v>
      </c>
      <c r="D147" s="57">
        <v>60000</v>
      </c>
      <c r="E147" s="57">
        <v>-60000</v>
      </c>
      <c r="F147" s="57">
        <v>0</v>
      </c>
      <c r="G147" s="57">
        <v>0</v>
      </c>
      <c r="H147" s="57">
        <v>0</v>
      </c>
    </row>
    <row r="148" spans="1:8" ht="12.75">
      <c r="A148" s="85"/>
      <c r="B148" s="85">
        <v>323</v>
      </c>
      <c r="C148" s="85" t="s">
        <v>134</v>
      </c>
      <c r="D148" s="87">
        <v>60000</v>
      </c>
      <c r="E148" s="87">
        <v>-60000</v>
      </c>
      <c r="F148" s="87">
        <v>0</v>
      </c>
      <c r="G148" s="57"/>
      <c r="H148" s="57"/>
    </row>
    <row r="149" spans="1:8" ht="12.75">
      <c r="A149" s="117"/>
      <c r="B149" s="117"/>
      <c r="C149" s="118"/>
      <c r="D149" s="119"/>
      <c r="E149" s="119" t="s">
        <v>115</v>
      </c>
      <c r="F149" s="119"/>
      <c r="G149" s="119"/>
      <c r="H149" s="119"/>
    </row>
    <row r="150" spans="1:8" ht="12.75">
      <c r="A150" s="114">
        <v>2405</v>
      </c>
      <c r="B150" s="115" t="s">
        <v>61</v>
      </c>
      <c r="C150" s="115"/>
      <c r="D150" s="98">
        <v>1500</v>
      </c>
      <c r="E150" s="98">
        <v>500</v>
      </c>
      <c r="F150" s="98">
        <v>2000</v>
      </c>
      <c r="G150" s="98">
        <v>2000</v>
      </c>
      <c r="H150" s="98">
        <v>2000</v>
      </c>
    </row>
    <row r="151" spans="1:8" ht="12.75">
      <c r="A151" s="96">
        <v>53082</v>
      </c>
      <c r="B151" s="96" t="s">
        <v>104</v>
      </c>
      <c r="C151" s="120"/>
      <c r="D151" s="87"/>
      <c r="E151" s="87"/>
      <c r="F151" s="87"/>
      <c r="G151" s="87"/>
      <c r="H151" s="87"/>
    </row>
    <row r="152" spans="1:8" ht="12.75">
      <c r="A152" s="96"/>
      <c r="B152" s="96">
        <v>4</v>
      </c>
      <c r="C152" s="120" t="s">
        <v>63</v>
      </c>
      <c r="D152" s="121">
        <v>1500</v>
      </c>
      <c r="E152" s="121">
        <f>F152-D152</f>
        <v>500</v>
      </c>
      <c r="F152" s="121">
        <v>2000</v>
      </c>
      <c r="G152" s="121">
        <v>2000</v>
      </c>
      <c r="H152" s="121">
        <v>2000</v>
      </c>
    </row>
    <row r="153" spans="1:8" ht="12.75">
      <c r="A153" s="85"/>
      <c r="B153" s="85">
        <v>42</v>
      </c>
      <c r="C153" s="86" t="s">
        <v>64</v>
      </c>
      <c r="D153" s="87">
        <v>1500</v>
      </c>
      <c r="E153" s="87">
        <v>500</v>
      </c>
      <c r="F153" s="87">
        <v>2000</v>
      </c>
      <c r="G153" s="87">
        <v>2000</v>
      </c>
      <c r="H153" s="87">
        <v>2000</v>
      </c>
    </row>
    <row r="154" spans="1:8" ht="12.75">
      <c r="A154" s="85"/>
      <c r="B154" s="85">
        <v>424</v>
      </c>
      <c r="C154" s="86" t="s">
        <v>62</v>
      </c>
      <c r="D154" s="87">
        <v>1500</v>
      </c>
      <c r="E154" s="87">
        <v>500</v>
      </c>
      <c r="F154" s="87">
        <v>2000</v>
      </c>
      <c r="G154" s="87"/>
      <c r="H154" s="87"/>
    </row>
    <row r="155" spans="1:8" ht="12.75">
      <c r="A155" s="85"/>
      <c r="B155" s="85"/>
      <c r="C155" s="96" t="s">
        <v>8</v>
      </c>
      <c r="D155" s="98">
        <v>3786780</v>
      </c>
      <c r="E155" s="98">
        <v>-104382.81</v>
      </c>
      <c r="F155" s="98">
        <f>F150+F138+F121+F54+F46+F21+F12</f>
        <v>3682397.19</v>
      </c>
      <c r="G155" s="98">
        <f>G150+G138+G121+G54+G46+G21+G9</f>
        <v>3391160.33</v>
      </c>
      <c r="H155" s="98">
        <f>H150+H138+H121+H54+H46+H21+H9</f>
        <v>3391160.33</v>
      </c>
    </row>
    <row r="156" spans="1:8" ht="12.75">
      <c r="A156" s="8"/>
      <c r="B156" s="8"/>
      <c r="C156" s="8"/>
      <c r="D156" s="9"/>
      <c r="E156" s="9"/>
      <c r="F156" s="9"/>
      <c r="G156" s="9"/>
      <c r="H156" s="9"/>
    </row>
    <row r="157" spans="1:8" ht="12.75">
      <c r="A157" s="8"/>
      <c r="B157" s="8"/>
      <c r="C157" s="8"/>
      <c r="D157" s="9"/>
      <c r="E157" s="9"/>
      <c r="F157" s="56" t="s">
        <v>174</v>
      </c>
      <c r="G157" s="56"/>
      <c r="H157" s="9"/>
    </row>
    <row r="158" spans="1:8" ht="12.75">
      <c r="A158" s="8"/>
      <c r="B158" s="8"/>
      <c r="C158" s="8"/>
      <c r="D158" s="8"/>
      <c r="E158" s="8"/>
      <c r="F158" s="53"/>
      <c r="G158" s="53"/>
      <c r="H158" s="8"/>
    </row>
    <row r="159" spans="6:7" ht="12.75">
      <c r="F159" s="53" t="s">
        <v>175</v>
      </c>
      <c r="G159" s="53"/>
    </row>
    <row r="160" ht="12.75">
      <c r="F160" s="37" t="s">
        <v>86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0:C22"/>
  <sheetViews>
    <sheetView zoomScalePageLayoutView="0" workbookViewId="0" topLeftCell="A1">
      <selection activeCell="C22" sqref="C22"/>
    </sheetView>
  </sheetViews>
  <sheetFormatPr defaultColWidth="9.140625" defaultRowHeight="12.75"/>
  <sheetData>
    <row r="20" ht="15.75">
      <c r="C20" s="11" t="s">
        <v>163</v>
      </c>
    </row>
    <row r="21" ht="15.75">
      <c r="C21" s="12"/>
    </row>
    <row r="22" ht="15.75">
      <c r="C22" s="11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Krnica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Krnica</cp:lastModifiedBy>
  <cp:lastPrinted>2022-01-14T10:39:32Z</cp:lastPrinted>
  <dcterms:created xsi:type="dcterms:W3CDTF">2013-12-17T08:59:21Z</dcterms:created>
  <dcterms:modified xsi:type="dcterms:W3CDTF">2022-01-14T10:41:28Z</dcterms:modified>
  <cp:category/>
  <cp:version/>
  <cp:contentType/>
  <cp:contentStatus/>
</cp:coreProperties>
</file>