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3"/>
  </bookViews>
  <sheets>
    <sheet name="Naziv" sheetId="1" r:id="rId1"/>
    <sheet name="Opći dio" sheetId="2" r:id="rId2"/>
    <sheet name="Prihodi" sheetId="3" r:id="rId3"/>
    <sheet name="Rashodi" sheetId="4" r:id="rId4"/>
  </sheets>
  <definedNames/>
  <calcPr fullCalcOnLoad="1"/>
</workbook>
</file>

<file path=xl/sharedStrings.xml><?xml version="1.0" encoding="utf-8"?>
<sst xmlns="http://schemas.openxmlformats.org/spreadsheetml/2006/main" count="336" uniqueCount="186">
  <si>
    <t>PRIHODI</t>
  </si>
  <si>
    <t>RAČUN</t>
  </si>
  <si>
    <t>VRSTA PRIHODA</t>
  </si>
  <si>
    <t xml:space="preserve">           PRIHODI I PRIMICI ISKAZANI PO VRSTAMA</t>
  </si>
  <si>
    <t>PRIHODI POSLOVANJA</t>
  </si>
  <si>
    <t>PRIHODI OD ADMINIST.PRISTOJBI I PO POS.PROP.</t>
  </si>
  <si>
    <t>PRIHODI PO POSEBNIM PROPISIMA</t>
  </si>
  <si>
    <t>PRIHODI IZ PRORAČUNA</t>
  </si>
  <si>
    <t>SVEUKUPNO</t>
  </si>
  <si>
    <t>OSNOVNA ŠKOLA VLADIMIRA NAZORA - KRNICA</t>
  </si>
  <si>
    <t>Krnica 87, 52208 KRNICA</t>
  </si>
  <si>
    <t xml:space="preserve">               RASHODI I IZDACI ZA TROGODIŠNJE RAZDOBLJE I </t>
  </si>
  <si>
    <t xml:space="preserve">                      PREMA PRORAČUNSKOJ KLASIFIKACIJI</t>
  </si>
  <si>
    <t>FINANCIJSKI PLAN</t>
  </si>
  <si>
    <t>ŠIFRA</t>
  </si>
  <si>
    <t>OPIS</t>
  </si>
  <si>
    <t>PROJEKCIJA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</si>
  <si>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</si>
  <si>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</si>
  <si>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</si>
  <si>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</si>
  <si>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</si>
  <si>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</si>
  <si>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</si>
  <si>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OSTALI NESPOMENUTI RASHODI POSLOVANJA</t>
  </si>
  <si>
    <t>FINANCIJSKI RASHODI</t>
  </si>
  <si>
    <t>OSTALI RASHIDI ZA ZAPOSLENE</t>
  </si>
  <si>
    <t>RASHODI ZA MATERIJAL I ENERGIJU</t>
  </si>
  <si>
    <t>RASHODI ZA USLUGE</t>
  </si>
  <si>
    <t>OSTALI FINANCIJSKI RASHODI</t>
  </si>
  <si>
    <t>NAKNADE GRAĐANIMA I KUĆANSTVIMA NA TEMELJU OSIGURANJA</t>
  </si>
  <si>
    <t>AKTIVNOST: Produženi boravak</t>
  </si>
  <si>
    <t>Krnica 87, 52208 Krnica</t>
  </si>
  <si>
    <t>PRIHODI UKUPNO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</si>
  <si>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</si>
  <si>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</si>
  <si>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</si>
  <si>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</si>
  <si>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</si>
  <si>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</si>
  <si>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</si>
  <si>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</si>
  <si>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</si>
  <si>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</si>
  <si>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AKTIVNOST: Materijalni rashodi OŠ po kriterijima</t>
  </si>
  <si>
    <t>A210101</t>
  </si>
  <si>
    <t>A210102</t>
  </si>
  <si>
    <t>AKTIVNOST: Materijalni rashodi OŠ po stvarnom trošku</t>
  </si>
  <si>
    <t>OSTALE NAKNADE GRAĐANIMA I KUĆANSTVIMA IZ PRORAČUNA</t>
  </si>
  <si>
    <t>A210201</t>
  </si>
  <si>
    <t>2301</t>
  </si>
  <si>
    <t>A230106</t>
  </si>
  <si>
    <t>AKTIVNOST: Školska kuhinja</t>
  </si>
  <si>
    <t>A230107</t>
  </si>
  <si>
    <t>PLAĆE (BRUTO)</t>
  </si>
  <si>
    <t>KNJIGE ZA ŠKOLSKU KNJIŽNICU</t>
  </si>
  <si>
    <t>RASHODI ZA NABAVU NEFINANCIJSKE OPREME</t>
  </si>
  <si>
    <t>RASHODI ZA NABAVU PROIZVEDENE DUGOTRAJNE IMOVINE</t>
  </si>
  <si>
    <t>Predsjednica Školskog odbora</t>
  </si>
  <si>
    <t>POMOĆI OD SUBJEKATA UNUTAR OPĆEG PRORAČUNA</t>
  </si>
  <si>
    <t>PRIHODI OD DONACIJA</t>
  </si>
  <si>
    <t>DONACIJE OD PRAVNIH I FIZIČKIH OSOBA IZVAN OPĆEG PROR.</t>
  </si>
  <si>
    <t>A230130</t>
  </si>
  <si>
    <t>OST.NESPOM.RASHODI POSLOVANJA</t>
  </si>
  <si>
    <t>izvori financiranja: Prihodi MZO</t>
  </si>
  <si>
    <t>AKTIVNOST: Izborni i dodatni programi (časopisi, izleti, osig.uč. i dr.)</t>
  </si>
  <si>
    <t>izvor financiranja: Prihodi za pos.namj. za OŠ - uplate roditelja</t>
  </si>
  <si>
    <t>MATERIJAL I SIROVINE</t>
  </si>
  <si>
    <t>A230184</t>
  </si>
  <si>
    <t>AKTIVNOST: Zavičajna nastava</t>
  </si>
  <si>
    <t>izvori financiranja: Decentralizirana sredstva za osnovne škole</t>
  </si>
  <si>
    <t>izvor financiranja: Općina Marčana za proračunske korisnike</t>
  </si>
  <si>
    <t>izvor financiranja: Donacije za OŠ</t>
  </si>
  <si>
    <t>A230199</t>
  </si>
  <si>
    <t>AKTIVNOST: Školska shema</t>
  </si>
  <si>
    <t>__________________________</t>
  </si>
  <si>
    <t>___________________________</t>
  </si>
  <si>
    <t>OSTALI RASHODI ZA ZAPOSLENE</t>
  </si>
  <si>
    <t>POMOĆI PRORAČ.KORISNIKA IZ PROR.KOJI IM NIJE NADLEŽAN - MZO</t>
  </si>
  <si>
    <t>POMOĆI PROR.KORISNIKA IZ PROR.KOJI IM NIJE NADL. -OPĆINA MARČANA</t>
  </si>
  <si>
    <t>A210103</t>
  </si>
  <si>
    <t>AKTIVNOST: Materijalni rashodi OŠ po stvarnom trošku - drugi izvori</t>
  </si>
  <si>
    <t>izvori financiranja: Općina Marčana za proračunske korisnike</t>
  </si>
  <si>
    <t>izvori financiranja: Nenamjenski prihodi i primici</t>
  </si>
  <si>
    <t xml:space="preserve">A230202 </t>
  </si>
  <si>
    <t>AKTIVNOST: Građanski odgoj</t>
  </si>
  <si>
    <t>PLAĆA (BRUTO)</t>
  </si>
  <si>
    <t xml:space="preserve">Urbroj: </t>
  </si>
  <si>
    <t>Klasa:</t>
  </si>
  <si>
    <t>PRIHODI IZ PRORAČUNA ZA FINANCIRANJE REDOVNE DJELATNOSTI</t>
  </si>
  <si>
    <t xml:space="preserve">izvori financiranja: Ministarstvo poljoprivrede za proračunske korisnike </t>
  </si>
  <si>
    <t>izvori financiranja: Ministarstvo znanosti i obrazovanja za proračunske korisnike</t>
  </si>
  <si>
    <t>PROGREM:  PROGRAMI OBRAZOVANJA IZNAD STANDARDA</t>
  </si>
  <si>
    <t>POMOĆI PROR.KORISNIKA IZ PROR.KOJI IM NIJE NADL. -Ministarstvo poljo.</t>
  </si>
  <si>
    <t>11001</t>
  </si>
  <si>
    <t>47300</t>
  </si>
  <si>
    <t>POMOĆI TEMELJEM PRIJENOSA EU SRED. - POMOĆNICI U NASTAVI-MOZAIK 3</t>
  </si>
  <si>
    <t>A230116</t>
  </si>
  <si>
    <t>ŠKOLSKI LIST,ČASOPISI I KNJIGE</t>
  </si>
  <si>
    <t>POMOĆI PRORAČ.KORISNIKA IZ PROR.KOJI IM NIJE NADLEŽAN - KNJIGE MZO</t>
  </si>
  <si>
    <t xml:space="preserve"> </t>
  </si>
  <si>
    <t>VLASTITI PRIHOD</t>
  </si>
  <si>
    <t>A230203</t>
  </si>
  <si>
    <t xml:space="preserve">AKTIVNOST: Medeni dani </t>
  </si>
  <si>
    <t>izvori financiranja: Ministarstvo poljoprivrede</t>
  </si>
  <si>
    <t xml:space="preserve">MATERIJALNI RASHODI </t>
  </si>
  <si>
    <t xml:space="preserve">RASHODI POSLOVANJA </t>
  </si>
  <si>
    <t xml:space="preserve">AKTIVNOST: Provedba kurikuluma </t>
  </si>
  <si>
    <t xml:space="preserve">izvori financiranja: Ministarstvo znanosti i obrazovanja za proračunske korisnike </t>
  </si>
  <si>
    <t xml:space="preserve">RASHODI ZA DUGOTRAJNU IMOVINU </t>
  </si>
  <si>
    <t xml:space="preserve">                                                                                             OPĆI DIO                                </t>
  </si>
  <si>
    <t>A230204</t>
  </si>
  <si>
    <t>A210104</t>
  </si>
  <si>
    <t>PLAN 2023.</t>
  </si>
  <si>
    <t xml:space="preserve">TEKUĆ POMOĆI UNUTAR OPĆEG PRORAČUNA </t>
  </si>
  <si>
    <t xml:space="preserve">RASHODI ZA ZAPOSLENE </t>
  </si>
  <si>
    <t xml:space="preserve">RASHODI ZA MATERIJAL I ENERGIJU </t>
  </si>
  <si>
    <t xml:space="preserve">RASHODI ZA USLUGE </t>
  </si>
  <si>
    <t>PROGRAM: INVESTICIJSKO ODRŽAVANJE  U OSNOVNIM ŠKOLAMA</t>
  </si>
  <si>
    <t>A240101</t>
  </si>
  <si>
    <t xml:space="preserve">izvori financiranja: Decentralizirana sredstva za osnovne škole </t>
  </si>
  <si>
    <t>POMOĆI PRORAČ.KORISNIKA IZ PROR.KOJI IM NIJE NADLEŽAN - KURIKULARNA</t>
  </si>
  <si>
    <t>PROJEKCIJA PLANA 2023.</t>
  </si>
  <si>
    <t>PROJEKCIJA PLANA 2024.</t>
  </si>
  <si>
    <t>Prijedlog plana 
za 2022.</t>
  </si>
  <si>
    <t>Projekcija plana
za 2023.</t>
  </si>
  <si>
    <t>Projekcija plana 
za 2024.</t>
  </si>
  <si>
    <t>PROGRAM: REDOVNA DJELATNOST OSNOVNIH ŠKOLA - MINI. STANDARD</t>
  </si>
  <si>
    <t>AKTIVNOST: Investicijsko održavanje OŠ minimalni standard</t>
  </si>
  <si>
    <t>Knjige-MZO</t>
  </si>
  <si>
    <t>izvor finaciranja:Ministrstvo znanosti i obrazovanja</t>
  </si>
  <si>
    <t>izvor finaciranja:Vlastiti prihod osnovnih škola</t>
  </si>
  <si>
    <t xml:space="preserve"> PLANA 2022.</t>
  </si>
  <si>
    <t>PLAN 2024.</t>
  </si>
  <si>
    <t>REPUBLIKA HRVATSKA</t>
  </si>
  <si>
    <t>ŽUPANIJA  ISTARSKA</t>
  </si>
  <si>
    <t>4.960,00</t>
  </si>
  <si>
    <t>51100</t>
  </si>
  <si>
    <t>izvori financiranja: Strukturni fondovi EU</t>
  </si>
  <si>
    <t>OSNOVNA ŠKOLA VLADIMIRA NAZORA-KRNICA</t>
  </si>
  <si>
    <t>KRNICA 87, KRNICA</t>
  </si>
  <si>
    <t>TEKUĆI</t>
  </si>
  <si>
    <t xml:space="preserve">RAZLIKA </t>
  </si>
  <si>
    <t>PLAN ZA 2022.</t>
  </si>
  <si>
    <t>PROGRAM: PROGRAMI OBRAZOVANJA- IZNAD STANDARDA</t>
  </si>
  <si>
    <t>AKTIVNOST: MATERIJALNI RASHODI OŠ PO STVAR.TR. IZNAD STANDARDA</t>
  </si>
  <si>
    <t>izvori financiranja: Namjenski prihodi i primici</t>
  </si>
  <si>
    <t xml:space="preserve">OSTALI NESPOMENUTI RASHODI POSLOVANJA </t>
  </si>
  <si>
    <t>PROGRAM: REDOVNA DJELATNOST OŠ-IZNAD STANDARDA</t>
  </si>
  <si>
    <t xml:space="preserve">OSTALE NAKNADE GRAĐANIMA </t>
  </si>
  <si>
    <t xml:space="preserve">NAKNADE GRAĐANIMA I KUĆANSTVIMA </t>
  </si>
  <si>
    <t>Namjenski prihodi i primici</t>
  </si>
  <si>
    <t>9108</t>
  </si>
  <si>
    <t>MOZAIK 4</t>
  </si>
  <si>
    <t>T910801</t>
  </si>
  <si>
    <t>Provedba projekta MOZAIK 4</t>
  </si>
  <si>
    <t xml:space="preserve">PROGRAM: OPREMANJE KNJIŽNICA </t>
  </si>
  <si>
    <t>K240502</t>
  </si>
  <si>
    <t>TEKUĆI PLAN ZA  2022.</t>
  </si>
  <si>
    <t>1.IZMJENE I DOPUNE PLANA 2022.</t>
  </si>
  <si>
    <t>Marija Škabić</t>
  </si>
  <si>
    <t>1. IZMJENE I DOPUNE</t>
  </si>
  <si>
    <r>
      <t>Matični broj</t>
    </r>
    <r>
      <rPr>
        <b/>
        <sz val="12"/>
        <color indexed="8"/>
        <rFont val="Times New Roman"/>
        <family val="1"/>
      </rPr>
      <t>: 03208303</t>
    </r>
  </si>
  <si>
    <r>
      <t>OIB</t>
    </r>
    <r>
      <rPr>
        <b/>
        <sz val="12"/>
        <color indexed="8"/>
        <rFont val="Times New Roman"/>
        <family val="1"/>
      </rPr>
      <t>: 68924738485</t>
    </r>
  </si>
  <si>
    <r>
      <t>Šifra djelatnosti</t>
    </r>
    <r>
      <rPr>
        <b/>
        <sz val="12"/>
        <color indexed="8"/>
        <rFont val="Times New Roman"/>
        <family val="1"/>
      </rPr>
      <t>:  8520</t>
    </r>
  </si>
  <si>
    <r>
      <t>Broj RKDP</t>
    </r>
    <r>
      <rPr>
        <b/>
        <sz val="12"/>
        <color indexed="8"/>
        <rFont val="Times New Roman"/>
        <family val="1"/>
      </rPr>
      <t>:11041</t>
    </r>
  </si>
  <si>
    <r>
      <t>URBROJ:</t>
    </r>
    <r>
      <rPr>
        <sz val="10"/>
        <rFont val="Times New Roman"/>
        <family val="1"/>
      </rPr>
      <t xml:space="preserve"> </t>
    </r>
  </si>
  <si>
    <r>
      <t>KLASA:</t>
    </r>
    <r>
      <rPr>
        <sz val="10"/>
        <rFont val="Times New Roman"/>
        <family val="1"/>
      </rPr>
      <t xml:space="preserve"> 400-01/21-01/01</t>
    </r>
  </si>
  <si>
    <t>Klasa:  400-01/21-01/01</t>
  </si>
  <si>
    <t>400-01/21-01/01</t>
  </si>
  <si>
    <t>Razlika</t>
  </si>
  <si>
    <t>2.IZMJENE I DOPUNE PLANA 2022.</t>
  </si>
  <si>
    <t>K240311</t>
  </si>
  <si>
    <t xml:space="preserve">AKTIVNOST: Ulaganja u osnovne škole </t>
  </si>
  <si>
    <t xml:space="preserve">izvori financiranja: Nenamjenski prihodi i primici </t>
  </si>
  <si>
    <t>MOZAIK 5</t>
  </si>
  <si>
    <t>Provedba projekta MOZAIK 5</t>
  </si>
  <si>
    <t>T921101</t>
  </si>
  <si>
    <t>0</t>
  </si>
  <si>
    <t>II. IZMJENE I DOPUNE  FINANCIJSKOG PLANA OŠ VLADIMIRA NAZORA - KRNICA  ZA 2022. I                                                                                                                                                PROJEKCIJA PLANA ZA  2023. I 2024. GODINU</t>
  </si>
  <si>
    <t>2. IZMJENE I DOPUNE</t>
  </si>
  <si>
    <t xml:space="preserve">UKUPNO </t>
  </si>
  <si>
    <t>Krnica,  20.12.2022.</t>
  </si>
  <si>
    <t>II. IZMJENE I DOPUNE FINANCIJSKOG PLANA  ZA 2022. I PROJEKCIJA ZA 2023. I 2024. GODINU</t>
  </si>
  <si>
    <t>2163-5-2-03-22-05</t>
  </si>
  <si>
    <t>Urbroj: 2163-5-2-03-22-05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</si>
</sst>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&quot;Yes&quot;;&quot;Yes&quot;;&quot;No&quot;"/>
    <numFmt numFmtId="171" formatCode="&quot;On&quot;;&quot;On&quot;;&quot;Off&quot;"/>
    <numFmt numFmtId="172" formatCode="[$€-2]\ #,##0.00_);[Red]\([$€-2]\ #,##0.00\)"/>
    <numFmt numFmtId="173" formatCode="0.00;[Red]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10"/>
      <name val="Arial"/>
      <family val="2"/>
    </font>
    <font>
      <b/>
      <sz val="8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1" borderId="7" applyNumberFormat="0" applyAlignment="0" applyProtection="0"/>
    <xf numFmtId="0" fontId="4" fillId="21" borderId="2" applyNumberFormat="0" applyAlignment="0" applyProtection="0"/>
    <xf numFmtId="0" fontId="12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5" fillId="22" borderId="3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1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49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21" fillId="0" borderId="0" xfId="88" applyNumberFormat="1" applyFont="1" applyBorder="1">
      <alignment/>
      <protection/>
    </xf>
    <xf numFmtId="0" fontId="25" fillId="0" borderId="0" xfId="0" applyFont="1" applyAlignment="1">
      <alignment/>
    </xf>
    <xf numFmtId="0" fontId="27" fillId="0" borderId="10" xfId="88" applyFont="1" applyBorder="1">
      <alignment/>
      <protection/>
    </xf>
    <xf numFmtId="0" fontId="27" fillId="0" borderId="11" xfId="88" applyFont="1" applyBorder="1">
      <alignment/>
      <protection/>
    </xf>
    <xf numFmtId="0" fontId="0" fillId="24" borderId="0" xfId="0" applyFont="1" applyFill="1" applyAlignment="1">
      <alignment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86" applyNumberFormat="1" applyFont="1" applyFill="1" applyBorder="1" applyAlignment="1" applyProtection="1">
      <alignment horizontal="center" vertical="center" wrapText="1"/>
      <protection/>
    </xf>
    <xf numFmtId="0" fontId="20" fillId="0" borderId="0" xfId="86" applyNumberFormat="1" applyFont="1" applyFill="1" applyBorder="1" applyAlignment="1" applyProtection="1">
      <alignment vertical="center" wrapText="1"/>
      <protection/>
    </xf>
    <xf numFmtId="0" fontId="31" fillId="0" borderId="0" xfId="86" applyNumberFormat="1" applyFont="1" applyFill="1" applyBorder="1" applyAlignment="1" applyProtection="1">
      <alignment horizontal="center" vertical="center" wrapText="1"/>
      <protection/>
    </xf>
    <xf numFmtId="0" fontId="32" fillId="0" borderId="0" xfId="86" applyNumberFormat="1" applyFont="1" applyFill="1" applyBorder="1" applyAlignment="1" applyProtection="1">
      <alignment vertical="center" wrapText="1"/>
      <protection/>
    </xf>
    <xf numFmtId="0" fontId="31" fillId="0" borderId="12" xfId="86" applyFont="1" applyBorder="1" applyAlignment="1" quotePrefix="1">
      <alignment horizontal="left" vertical="center" wrapText="1"/>
      <protection/>
    </xf>
    <xf numFmtId="0" fontId="31" fillId="0" borderId="13" xfId="86" applyFont="1" applyBorder="1" applyAlignment="1" quotePrefix="1">
      <alignment horizontal="left" vertical="center" wrapText="1"/>
      <protection/>
    </xf>
    <xf numFmtId="0" fontId="31" fillId="0" borderId="13" xfId="86" applyFont="1" applyBorder="1" applyAlignment="1" quotePrefix="1">
      <alignment horizontal="center" vertical="center" wrapText="1"/>
      <protection/>
    </xf>
    <xf numFmtId="0" fontId="31" fillId="0" borderId="13" xfId="86" applyNumberFormat="1" applyFont="1" applyFill="1" applyBorder="1" applyAlignment="1" applyProtection="1" quotePrefix="1">
      <alignment horizontal="left" vertical="center"/>
      <protection/>
    </xf>
    <xf numFmtId="0" fontId="31" fillId="0" borderId="14" xfId="86" applyNumberFormat="1" applyFont="1" applyFill="1" applyBorder="1" applyAlignment="1" applyProtection="1">
      <alignment horizontal="center" vertical="center" wrapText="1"/>
      <protection/>
    </xf>
    <xf numFmtId="0" fontId="27" fillId="24" borderId="14" xfId="88" applyFont="1" applyFill="1" applyBorder="1" applyAlignment="1">
      <alignment horizontal="center" vertical="center" wrapText="1"/>
      <protection/>
    </xf>
    <xf numFmtId="4" fontId="34" fillId="0" borderId="13" xfId="86" applyNumberFormat="1" applyFont="1" applyFill="1" applyBorder="1" applyAlignment="1" applyProtection="1">
      <alignment/>
      <protection/>
    </xf>
    <xf numFmtId="4" fontId="31" fillId="0" borderId="14" xfId="86" applyNumberFormat="1" applyFont="1" applyBorder="1" applyAlignment="1">
      <alignment horizontal="right"/>
      <protection/>
    </xf>
    <xf numFmtId="4" fontId="33" fillId="0" borderId="12" xfId="86" applyNumberFormat="1" applyFont="1" applyBorder="1" applyAlignment="1">
      <alignment horizontal="left"/>
      <protection/>
    </xf>
    <xf numFmtId="4" fontId="31" fillId="0" borderId="14" xfId="86" applyNumberFormat="1" applyFont="1" applyFill="1" applyBorder="1" applyAlignment="1" applyProtection="1">
      <alignment horizontal="right" wrapText="1"/>
      <protection/>
    </xf>
    <xf numFmtId="4" fontId="31" fillId="0" borderId="12" xfId="86" applyNumberFormat="1" applyFont="1" applyBorder="1" applyAlignment="1" quotePrefix="1">
      <alignment horizontal="left" vertical="center" wrapText="1"/>
      <protection/>
    </xf>
    <xf numFmtId="4" fontId="31" fillId="0" borderId="13" xfId="86" applyNumberFormat="1" applyFont="1" applyBorder="1" applyAlignment="1" quotePrefix="1">
      <alignment horizontal="left" vertical="center" wrapText="1"/>
      <protection/>
    </xf>
    <xf numFmtId="4" fontId="31" fillId="0" borderId="13" xfId="86" applyNumberFormat="1" applyFont="1" applyBorder="1" applyAlignment="1" quotePrefix="1">
      <alignment horizontal="center" vertical="center" wrapText="1"/>
      <protection/>
    </xf>
    <xf numFmtId="4" fontId="31" fillId="0" borderId="13" xfId="86" applyNumberFormat="1" applyFont="1" applyFill="1" applyBorder="1" applyAlignment="1" applyProtection="1" quotePrefix="1">
      <alignment horizontal="left" vertical="center"/>
      <protection/>
    </xf>
    <xf numFmtId="4" fontId="33" fillId="0" borderId="14" xfId="86" applyNumberFormat="1" applyFont="1" applyFill="1" applyBorder="1" applyAlignment="1" applyProtection="1">
      <alignment horizontal="center" vertical="center" wrapText="1"/>
      <protection/>
    </xf>
    <xf numFmtId="4" fontId="31" fillId="0" borderId="14" xfId="86" applyNumberFormat="1" applyFont="1" applyFill="1" applyBorder="1" applyAlignment="1" applyProtection="1">
      <alignment horizontal="center" vertical="center" wrapText="1"/>
      <protection/>
    </xf>
    <xf numFmtId="4" fontId="32" fillId="0" borderId="13" xfId="86" applyNumberFormat="1" applyFont="1" applyFill="1" applyBorder="1" applyAlignment="1" applyProtection="1">
      <alignment wrapText="1"/>
      <protection/>
    </xf>
    <xf numFmtId="4" fontId="31" fillId="0" borderId="12" xfId="86" applyNumberFormat="1" applyFont="1" applyBorder="1" applyAlignment="1">
      <alignment horizontal="right"/>
      <protection/>
    </xf>
    <xf numFmtId="4" fontId="31" fillId="0" borderId="13" xfId="86" applyNumberFormat="1" applyFont="1" applyBorder="1" applyAlignment="1" quotePrefix="1">
      <alignment horizontal="left"/>
      <protection/>
    </xf>
    <xf numFmtId="4" fontId="31" fillId="0" borderId="13" xfId="86" applyNumberFormat="1" applyFont="1" applyFill="1" applyBorder="1" applyAlignment="1" applyProtection="1">
      <alignment wrapText="1"/>
      <protection/>
    </xf>
    <xf numFmtId="4" fontId="32" fillId="0" borderId="13" xfId="86" applyNumberFormat="1" applyFont="1" applyFill="1" applyBorder="1" applyAlignment="1" applyProtection="1">
      <alignment horizontal="center" wrapText="1"/>
      <protection/>
    </xf>
    <xf numFmtId="4" fontId="32" fillId="0" borderId="14" xfId="86" applyNumberFormat="1" applyFont="1" applyFill="1" applyBorder="1" applyAlignment="1" applyProtection="1">
      <alignment/>
      <protection/>
    </xf>
    <xf numFmtId="0" fontId="34" fillId="0" borderId="0" xfId="0" applyFont="1" applyAlignment="1">
      <alignment/>
    </xf>
    <xf numFmtId="0" fontId="35" fillId="0" borderId="0" xfId="87" applyFont="1">
      <alignment/>
      <protection/>
    </xf>
    <xf numFmtId="0" fontId="36" fillId="0" borderId="0" xfId="87" applyFont="1">
      <alignment/>
      <protection/>
    </xf>
    <xf numFmtId="0" fontId="37" fillId="0" borderId="0" xfId="87" applyFont="1">
      <alignment/>
      <protection/>
    </xf>
    <xf numFmtId="0" fontId="27" fillId="0" borderId="0" xfId="87" applyFont="1" applyAlignment="1">
      <alignment horizontal="left"/>
      <protection/>
    </xf>
    <xf numFmtId="0" fontId="37" fillId="0" borderId="0" xfId="87" applyFont="1" applyAlignment="1">
      <alignment horizontal="left"/>
      <protection/>
    </xf>
    <xf numFmtId="0" fontId="27" fillId="0" borderId="15" xfId="87" applyFont="1" applyBorder="1">
      <alignment/>
      <protection/>
    </xf>
    <xf numFmtId="0" fontId="37" fillId="0" borderId="16" xfId="87" applyFont="1" applyBorder="1">
      <alignment/>
      <protection/>
    </xf>
    <xf numFmtId="0" fontId="37" fillId="0" borderId="17" xfId="87" applyFont="1" applyBorder="1">
      <alignment/>
      <protection/>
    </xf>
    <xf numFmtId="0" fontId="27" fillId="0" borderId="18" xfId="87" applyFont="1" applyBorder="1" applyAlignment="1">
      <alignment vertical="center"/>
      <protection/>
    </xf>
    <xf numFmtId="0" fontId="27" fillId="0" borderId="14" xfId="87" applyFont="1" applyBorder="1" applyAlignment="1">
      <alignment horizontal="center" vertical="center"/>
      <protection/>
    </xf>
    <xf numFmtId="0" fontId="27" fillId="0" borderId="14" xfId="87" applyFont="1" applyBorder="1" applyAlignment="1">
      <alignment horizontal="center" vertical="center" wrapText="1"/>
      <protection/>
    </xf>
    <xf numFmtId="0" fontId="27" fillId="0" borderId="19" xfId="87" applyFont="1" applyBorder="1" applyAlignment="1">
      <alignment horizontal="center" vertical="center" wrapText="1"/>
      <protection/>
    </xf>
    <xf numFmtId="0" fontId="27" fillId="0" borderId="18" xfId="87" applyFont="1" applyBorder="1">
      <alignment/>
      <protection/>
    </xf>
    <xf numFmtId="0" fontId="27" fillId="0" borderId="14" xfId="87" applyFont="1" applyBorder="1">
      <alignment/>
      <protection/>
    </xf>
    <xf numFmtId="4" fontId="27" fillId="0" borderId="14" xfId="87" applyNumberFormat="1" applyFont="1" applyBorder="1">
      <alignment/>
      <protection/>
    </xf>
    <xf numFmtId="4" fontId="27" fillId="0" borderId="19" xfId="87" applyNumberFormat="1" applyFont="1" applyBorder="1">
      <alignment/>
      <protection/>
    </xf>
    <xf numFmtId="0" fontId="37" fillId="0" borderId="18" xfId="87" applyFont="1" applyBorder="1">
      <alignment/>
      <protection/>
    </xf>
    <xf numFmtId="0" fontId="37" fillId="0" borderId="14" xfId="87" applyFont="1" applyBorder="1">
      <alignment/>
      <protection/>
    </xf>
    <xf numFmtId="4" fontId="37" fillId="0" borderId="14" xfId="87" applyNumberFormat="1" applyFont="1" applyBorder="1">
      <alignment/>
      <protection/>
    </xf>
    <xf numFmtId="4" fontId="37" fillId="0" borderId="19" xfId="87" applyNumberFormat="1" applyFont="1" applyBorder="1">
      <alignment/>
      <protection/>
    </xf>
    <xf numFmtId="4" fontId="38" fillId="0" borderId="0" xfId="0" applyNumberFormat="1" applyFont="1" applyAlignment="1">
      <alignment/>
    </xf>
    <xf numFmtId="4" fontId="38" fillId="0" borderId="14" xfId="0" applyNumberFormat="1" applyFont="1" applyBorder="1" applyAlignment="1">
      <alignment/>
    </xf>
    <xf numFmtId="4" fontId="38" fillId="0" borderId="14" xfId="87" applyNumberFormat="1" applyFont="1" applyBorder="1">
      <alignment/>
      <protection/>
    </xf>
    <xf numFmtId="4" fontId="39" fillId="0" borderId="14" xfId="87" applyNumberFormat="1" applyFont="1" applyBorder="1">
      <alignment/>
      <protection/>
    </xf>
    <xf numFmtId="0" fontId="37" fillId="0" borderId="20" xfId="87" applyFont="1" applyBorder="1">
      <alignment/>
      <protection/>
    </xf>
    <xf numFmtId="0" fontId="27" fillId="0" borderId="21" xfId="87" applyFont="1" applyBorder="1">
      <alignment/>
      <protection/>
    </xf>
    <xf numFmtId="4" fontId="27" fillId="0" borderId="21" xfId="87" applyNumberFormat="1" applyFont="1" applyBorder="1">
      <alignment/>
      <protection/>
    </xf>
    <xf numFmtId="4" fontId="27" fillId="0" borderId="22" xfId="87" applyNumberFormat="1" applyFont="1" applyBorder="1">
      <alignment/>
      <protection/>
    </xf>
    <xf numFmtId="4" fontId="37" fillId="0" borderId="0" xfId="87" applyNumberFormat="1" applyFont="1">
      <alignment/>
      <protection/>
    </xf>
    <xf numFmtId="0" fontId="38" fillId="0" borderId="0" xfId="0" applyFont="1" applyAlignment="1">
      <alignment/>
    </xf>
    <xf numFmtId="0" fontId="36" fillId="0" borderId="0" xfId="88" applyFont="1">
      <alignment/>
      <protection/>
    </xf>
    <xf numFmtId="0" fontId="35" fillId="0" borderId="0" xfId="88" applyFont="1">
      <alignment/>
      <protection/>
    </xf>
    <xf numFmtId="0" fontId="27" fillId="0" borderId="23" xfId="88" applyFont="1" applyBorder="1" applyAlignment="1">
      <alignment/>
      <protection/>
    </xf>
    <xf numFmtId="0" fontId="50" fillId="0" borderId="10" xfId="88" applyFont="1" applyBorder="1">
      <alignment/>
      <protection/>
    </xf>
    <xf numFmtId="0" fontId="37" fillId="0" borderId="24" xfId="88" applyFont="1" applyBorder="1">
      <alignment/>
      <protection/>
    </xf>
    <xf numFmtId="0" fontId="27" fillId="0" borderId="25" xfId="88" applyFont="1" applyBorder="1">
      <alignment/>
      <protection/>
    </xf>
    <xf numFmtId="0" fontId="37" fillId="0" borderId="26" xfId="88" applyFont="1" applyBorder="1">
      <alignment/>
      <protection/>
    </xf>
    <xf numFmtId="0" fontId="27" fillId="0" borderId="14" xfId="88" applyFont="1" applyBorder="1">
      <alignment/>
      <protection/>
    </xf>
    <xf numFmtId="0" fontId="37" fillId="0" borderId="14" xfId="88" applyFont="1" applyBorder="1">
      <alignment/>
      <protection/>
    </xf>
    <xf numFmtId="0" fontId="27" fillId="24" borderId="14" xfId="88" applyFont="1" applyFill="1" applyBorder="1" applyAlignment="1">
      <alignment horizontal="center" wrapText="1"/>
      <protection/>
    </xf>
    <xf numFmtId="0" fontId="27" fillId="0" borderId="14" xfId="88" applyFont="1" applyBorder="1" applyAlignment="1">
      <alignment horizontal="center"/>
      <protection/>
    </xf>
    <xf numFmtId="0" fontId="40" fillId="25" borderId="14" xfId="88" applyFont="1" applyFill="1" applyBorder="1" applyAlignment="1">
      <alignment horizontal="left"/>
      <protection/>
    </xf>
    <xf numFmtId="0" fontId="40" fillId="25" borderId="14" xfId="88" applyFont="1" applyFill="1" applyBorder="1">
      <alignment/>
      <protection/>
    </xf>
    <xf numFmtId="4" fontId="41" fillId="25" borderId="14" xfId="88" applyNumberFormat="1" applyFont="1" applyFill="1" applyBorder="1">
      <alignment/>
      <protection/>
    </xf>
    <xf numFmtId="0" fontId="27" fillId="25" borderId="14" xfId="88" applyFont="1" applyFill="1" applyBorder="1" applyAlignment="1">
      <alignment horizontal="left"/>
      <protection/>
    </xf>
    <xf numFmtId="0" fontId="27" fillId="25" borderId="14" xfId="88" applyFont="1" applyFill="1" applyBorder="1">
      <alignment/>
      <protection/>
    </xf>
    <xf numFmtId="4" fontId="39" fillId="25" borderId="14" xfId="88" applyNumberFormat="1" applyFont="1" applyFill="1" applyBorder="1">
      <alignment/>
      <protection/>
    </xf>
    <xf numFmtId="0" fontId="27" fillId="26" borderId="14" xfId="88" applyFont="1" applyFill="1" applyBorder="1">
      <alignment/>
      <protection/>
    </xf>
    <xf numFmtId="4" fontId="38" fillId="26" borderId="14" xfId="88" applyNumberFormat="1" applyFont="1" applyFill="1" applyBorder="1">
      <alignment/>
      <protection/>
    </xf>
    <xf numFmtId="0" fontId="39" fillId="0" borderId="14" xfId="88" applyFont="1" applyBorder="1">
      <alignment/>
      <protection/>
    </xf>
    <xf numFmtId="0" fontId="39" fillId="24" borderId="14" xfId="88" applyFont="1" applyFill="1" applyBorder="1">
      <alignment/>
      <protection/>
    </xf>
    <xf numFmtId="4" fontId="39" fillId="24" borderId="14" xfId="88" applyNumberFormat="1" applyFont="1" applyFill="1" applyBorder="1">
      <alignment/>
      <protection/>
    </xf>
    <xf numFmtId="0" fontId="38" fillId="0" borderId="14" xfId="88" applyFont="1" applyBorder="1">
      <alignment/>
      <protection/>
    </xf>
    <xf numFmtId="0" fontId="38" fillId="24" borderId="14" xfId="88" applyFont="1" applyFill="1" applyBorder="1">
      <alignment/>
      <protection/>
    </xf>
    <xf numFmtId="4" fontId="38" fillId="24" borderId="14" xfId="88" applyNumberFormat="1" applyFont="1" applyFill="1" applyBorder="1">
      <alignment/>
      <protection/>
    </xf>
    <xf numFmtId="0" fontId="39" fillId="27" borderId="14" xfId="88" applyFont="1" applyFill="1" applyBorder="1">
      <alignment/>
      <protection/>
    </xf>
    <xf numFmtId="0" fontId="39" fillId="26" borderId="14" xfId="88" applyFont="1" applyFill="1" applyBorder="1">
      <alignment/>
      <protection/>
    </xf>
    <xf numFmtId="4" fontId="39" fillId="0" borderId="14" xfId="88" applyNumberFormat="1" applyFont="1" applyBorder="1">
      <alignment/>
      <protection/>
    </xf>
    <xf numFmtId="4" fontId="38" fillId="0" borderId="14" xfId="88" applyNumberFormat="1" applyFont="1" applyBorder="1">
      <alignment/>
      <protection/>
    </xf>
    <xf numFmtId="0" fontId="38" fillId="0" borderId="14" xfId="0" applyFont="1" applyBorder="1" applyAlignment="1">
      <alignment/>
    </xf>
    <xf numFmtId="0" fontId="38" fillId="24" borderId="14" xfId="0" applyFont="1" applyFill="1" applyBorder="1" applyAlignment="1">
      <alignment/>
    </xf>
    <xf numFmtId="4" fontId="38" fillId="24" borderId="14" xfId="0" applyNumberFormat="1" applyFont="1" applyFill="1" applyBorder="1" applyAlignment="1">
      <alignment/>
    </xf>
    <xf numFmtId="0" fontId="39" fillId="0" borderId="14" xfId="0" applyFont="1" applyBorder="1" applyAlignment="1">
      <alignment/>
    </xf>
    <xf numFmtId="0" fontId="39" fillId="24" borderId="14" xfId="0" applyFont="1" applyFill="1" applyBorder="1" applyAlignment="1">
      <alignment/>
    </xf>
    <xf numFmtId="4" fontId="39" fillId="24" borderId="14" xfId="0" applyNumberFormat="1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24" borderId="27" xfId="0" applyFont="1" applyFill="1" applyBorder="1" applyAlignment="1">
      <alignment/>
    </xf>
    <xf numFmtId="49" fontId="41" fillId="25" borderId="14" xfId="88" applyNumberFormat="1" applyFont="1" applyFill="1" applyBorder="1">
      <alignment/>
      <protection/>
    </xf>
    <xf numFmtId="4" fontId="41" fillId="25" borderId="14" xfId="0" applyNumberFormat="1" applyFont="1" applyFill="1" applyBorder="1" applyAlignment="1">
      <alignment/>
    </xf>
    <xf numFmtId="49" fontId="39" fillId="25" borderId="14" xfId="88" applyNumberFormat="1" applyFont="1" applyFill="1" applyBorder="1">
      <alignment/>
      <protection/>
    </xf>
    <xf numFmtId="0" fontId="39" fillId="25" borderId="12" xfId="88" applyFont="1" applyFill="1" applyBorder="1">
      <alignment/>
      <protection/>
    </xf>
    <xf numFmtId="0" fontId="39" fillId="25" borderId="27" xfId="88" applyFont="1" applyFill="1" applyBorder="1">
      <alignment/>
      <protection/>
    </xf>
    <xf numFmtId="4" fontId="38" fillId="25" borderId="14" xfId="0" applyNumberFormat="1" applyFont="1" applyFill="1" applyBorder="1" applyAlignment="1">
      <alignment/>
    </xf>
    <xf numFmtId="4" fontId="39" fillId="25" borderId="14" xfId="0" applyNumberFormat="1" applyFont="1" applyFill="1" applyBorder="1" applyAlignment="1">
      <alignment/>
    </xf>
    <xf numFmtId="4" fontId="39" fillId="27" borderId="14" xfId="0" applyNumberFormat="1" applyFont="1" applyFill="1" applyBorder="1" applyAlignment="1">
      <alignment/>
    </xf>
    <xf numFmtId="49" fontId="39" fillId="26" borderId="14" xfId="0" applyNumberFormat="1" applyFont="1" applyFill="1" applyBorder="1" applyAlignment="1">
      <alignment horizontal="right"/>
    </xf>
    <xf numFmtId="0" fontId="39" fillId="26" borderId="14" xfId="0" applyFont="1" applyFill="1" applyBorder="1" applyAlignment="1">
      <alignment/>
    </xf>
    <xf numFmtId="4" fontId="38" fillId="26" borderId="14" xfId="0" applyNumberFormat="1" applyFont="1" applyFill="1" applyBorder="1" applyAlignment="1">
      <alignment/>
    </xf>
    <xf numFmtId="49" fontId="39" fillId="0" borderId="14" xfId="0" applyNumberFormat="1" applyFont="1" applyBorder="1" applyAlignment="1">
      <alignment/>
    </xf>
    <xf numFmtId="49" fontId="38" fillId="0" borderId="14" xfId="0" applyNumberFormat="1" applyFont="1" applyBorder="1" applyAlignment="1">
      <alignment/>
    </xf>
    <xf numFmtId="49" fontId="39" fillId="26" borderId="14" xfId="88" applyNumberFormat="1" applyFont="1" applyFill="1" applyBorder="1" applyAlignment="1">
      <alignment horizontal="right"/>
      <protection/>
    </xf>
    <xf numFmtId="4" fontId="39" fillId="26" borderId="14" xfId="88" applyNumberFormat="1" applyFont="1" applyFill="1" applyBorder="1">
      <alignment/>
      <protection/>
    </xf>
    <xf numFmtId="0" fontId="38" fillId="24" borderId="28" xfId="88" applyFont="1" applyFill="1" applyBorder="1">
      <alignment/>
      <protection/>
    </xf>
    <xf numFmtId="0" fontId="39" fillId="26" borderId="12" xfId="88" applyFont="1" applyFill="1" applyBorder="1">
      <alignment/>
      <protection/>
    </xf>
    <xf numFmtId="0" fontId="39" fillId="26" borderId="13" xfId="88" applyFont="1" applyFill="1" applyBorder="1">
      <alignment/>
      <protection/>
    </xf>
    <xf numFmtId="0" fontId="39" fillId="24" borderId="29" xfId="88" applyFont="1" applyFill="1" applyBorder="1">
      <alignment/>
      <protection/>
    </xf>
    <xf numFmtId="4" fontId="38" fillId="27" borderId="14" xfId="88" applyNumberFormat="1" applyFont="1" applyFill="1" applyBorder="1">
      <alignment/>
      <protection/>
    </xf>
    <xf numFmtId="0" fontId="27" fillId="24" borderId="14" xfId="88" applyFont="1" applyFill="1" applyBorder="1">
      <alignment/>
      <protection/>
    </xf>
    <xf numFmtId="0" fontId="37" fillId="24" borderId="14" xfId="88" applyFont="1" applyFill="1" applyBorder="1">
      <alignment/>
      <protection/>
    </xf>
    <xf numFmtId="0" fontId="37" fillId="0" borderId="12" xfId="88" applyFont="1" applyBorder="1">
      <alignment/>
      <protection/>
    </xf>
    <xf numFmtId="0" fontId="37" fillId="0" borderId="0" xfId="88" applyFont="1" applyBorder="1">
      <alignment/>
      <protection/>
    </xf>
    <xf numFmtId="0" fontId="37" fillId="24" borderId="27" xfId="88" applyFont="1" applyFill="1" applyBorder="1">
      <alignment/>
      <protection/>
    </xf>
    <xf numFmtId="4" fontId="38" fillId="24" borderId="27" xfId="88" applyNumberFormat="1" applyFont="1" applyFill="1" applyBorder="1">
      <alignment/>
      <protection/>
    </xf>
    <xf numFmtId="0" fontId="27" fillId="26" borderId="12" xfId="88" applyFont="1" applyFill="1" applyBorder="1">
      <alignment/>
      <protection/>
    </xf>
    <xf numFmtId="0" fontId="27" fillId="26" borderId="0" xfId="88" applyFont="1" applyFill="1" applyBorder="1">
      <alignment/>
      <protection/>
    </xf>
    <xf numFmtId="0" fontId="37" fillId="26" borderId="13" xfId="88" applyFont="1" applyFill="1" applyBorder="1">
      <alignment/>
      <protection/>
    </xf>
    <xf numFmtId="0" fontId="37" fillId="26" borderId="14" xfId="88" applyFont="1" applyFill="1" applyBorder="1">
      <alignment/>
      <protection/>
    </xf>
    <xf numFmtId="0" fontId="40" fillId="25" borderId="14" xfId="0" applyFont="1" applyFill="1" applyBorder="1" applyAlignment="1">
      <alignment horizontal="left"/>
    </xf>
    <xf numFmtId="0" fontId="40" fillId="25" borderId="14" xfId="0" applyFont="1" applyFill="1" applyBorder="1" applyAlignment="1">
      <alignment/>
    </xf>
    <xf numFmtId="4" fontId="38" fillId="27" borderId="14" xfId="0" applyNumberFormat="1" applyFont="1" applyFill="1" applyBorder="1" applyAlignment="1">
      <alignment/>
    </xf>
    <xf numFmtId="0" fontId="27" fillId="26" borderId="14" xfId="0" applyFont="1" applyFill="1" applyBorder="1" applyAlignment="1">
      <alignment horizontal="right"/>
    </xf>
    <xf numFmtId="0" fontId="27" fillId="26" borderId="14" xfId="0" applyFont="1" applyFill="1" applyBorder="1" applyAlignment="1">
      <alignment/>
    </xf>
    <xf numFmtId="4" fontId="39" fillId="0" borderId="14" xfId="0" applyNumberFormat="1" applyFont="1" applyBorder="1" applyAlignment="1">
      <alignment/>
    </xf>
    <xf numFmtId="0" fontId="40" fillId="27" borderId="14" xfId="0" applyFont="1" applyFill="1" applyBorder="1" applyAlignment="1">
      <alignment horizontal="left"/>
    </xf>
    <xf numFmtId="0" fontId="40" fillId="27" borderId="14" xfId="0" applyFont="1" applyFill="1" applyBorder="1" applyAlignment="1">
      <alignment/>
    </xf>
    <xf numFmtId="4" fontId="41" fillId="27" borderId="14" xfId="0" applyNumberFormat="1" applyFont="1" applyFill="1" applyBorder="1" applyAlignment="1">
      <alignment/>
    </xf>
    <xf numFmtId="49" fontId="40" fillId="25" borderId="14" xfId="88" applyNumberFormat="1" applyFont="1" applyFill="1" applyBorder="1">
      <alignment/>
      <protection/>
    </xf>
    <xf numFmtId="49" fontId="39" fillId="27" borderId="14" xfId="0" applyNumberFormat="1" applyFont="1" applyFill="1" applyBorder="1" applyAlignment="1">
      <alignment horizontal="right"/>
    </xf>
    <xf numFmtId="49" fontId="39" fillId="0" borderId="14" xfId="0" applyNumberFormat="1" applyFont="1" applyBorder="1" applyAlignment="1">
      <alignment horizontal="right"/>
    </xf>
    <xf numFmtId="4" fontId="39" fillId="0" borderId="30" xfId="0" applyNumberFormat="1" applyFont="1" applyFill="1" applyBorder="1" applyAlignment="1">
      <alignment/>
    </xf>
    <xf numFmtId="49" fontId="38" fillId="0" borderId="14" xfId="0" applyNumberFormat="1" applyFont="1" applyBorder="1" applyAlignment="1">
      <alignment horizontal="right"/>
    </xf>
    <xf numFmtId="2" fontId="38" fillId="0" borderId="14" xfId="0" applyNumberFormat="1" applyFont="1" applyBorder="1" applyAlignment="1">
      <alignment horizontal="right"/>
    </xf>
    <xf numFmtId="49" fontId="40" fillId="24" borderId="14" xfId="88" applyNumberFormat="1" applyFont="1" applyFill="1" applyBorder="1">
      <alignment/>
      <protection/>
    </xf>
    <xf numFmtId="4" fontId="41" fillId="24" borderId="14" xfId="88" applyNumberFormat="1" applyFont="1" applyFill="1" applyBorder="1">
      <alignment/>
      <protection/>
    </xf>
    <xf numFmtId="4" fontId="39" fillId="26" borderId="14" xfId="0" applyNumberFormat="1" applyFont="1" applyFill="1" applyBorder="1" applyAlignment="1">
      <alignment/>
    </xf>
    <xf numFmtId="49" fontId="41" fillId="28" borderId="14" xfId="88" applyNumberFormat="1" applyFont="1" applyFill="1" applyBorder="1">
      <alignment/>
      <protection/>
    </xf>
    <xf numFmtId="0" fontId="41" fillId="28" borderId="14" xfId="88" applyFont="1" applyFill="1" applyBorder="1">
      <alignment/>
      <protection/>
    </xf>
    <xf numFmtId="4" fontId="41" fillId="28" borderId="14" xfId="88" applyNumberFormat="1" applyFont="1" applyFill="1" applyBorder="1">
      <alignment/>
      <protection/>
    </xf>
    <xf numFmtId="0" fontId="39" fillId="28" borderId="14" xfId="88" applyFont="1" applyFill="1" applyBorder="1">
      <alignment/>
      <protection/>
    </xf>
    <xf numFmtId="4" fontId="39" fillId="28" borderId="14" xfId="0" applyNumberFormat="1" applyFont="1" applyFill="1" applyBorder="1" applyAlignment="1">
      <alignment/>
    </xf>
    <xf numFmtId="0" fontId="27" fillId="28" borderId="14" xfId="88" applyFont="1" applyFill="1" applyBorder="1">
      <alignment/>
      <protection/>
    </xf>
    <xf numFmtId="4" fontId="39" fillId="28" borderId="14" xfId="88" applyNumberFormat="1" applyFont="1" applyFill="1" applyBorder="1">
      <alignment/>
      <protection/>
    </xf>
    <xf numFmtId="49" fontId="39" fillId="28" borderId="14" xfId="88" applyNumberFormat="1" applyFont="1" applyFill="1" applyBorder="1">
      <alignment/>
      <protection/>
    </xf>
    <xf numFmtId="4" fontId="38" fillId="28" borderId="14" xfId="88" applyNumberFormat="1" applyFont="1" applyFill="1" applyBorder="1">
      <alignment/>
      <protection/>
    </xf>
    <xf numFmtId="0" fontId="27" fillId="28" borderId="12" xfId="88" applyFont="1" applyFill="1" applyBorder="1">
      <alignment/>
      <protection/>
    </xf>
    <xf numFmtId="0" fontId="27" fillId="28" borderId="0" xfId="88" applyFont="1" applyFill="1" applyBorder="1">
      <alignment/>
      <protection/>
    </xf>
    <xf numFmtId="0" fontId="37" fillId="28" borderId="27" xfId="88" applyFont="1" applyFill="1" applyBorder="1">
      <alignment/>
      <protection/>
    </xf>
    <xf numFmtId="4" fontId="39" fillId="28" borderId="27" xfId="88" applyNumberFormat="1" applyFont="1" applyFill="1" applyBorder="1">
      <alignment/>
      <protection/>
    </xf>
    <xf numFmtId="4" fontId="38" fillId="28" borderId="27" xfId="88" applyNumberFormat="1" applyFont="1" applyFill="1" applyBorder="1">
      <alignment/>
      <protection/>
    </xf>
    <xf numFmtId="0" fontId="37" fillId="28" borderId="14" xfId="88" applyFont="1" applyFill="1" applyBorder="1">
      <alignment/>
      <protection/>
    </xf>
    <xf numFmtId="0" fontId="39" fillId="28" borderId="28" xfId="88" applyFont="1" applyFill="1" applyBorder="1">
      <alignment/>
      <protection/>
    </xf>
    <xf numFmtId="0" fontId="39" fillId="28" borderId="14" xfId="0" applyFont="1" applyFill="1" applyBorder="1" applyAlignment="1">
      <alignment/>
    </xf>
    <xf numFmtId="4" fontId="38" fillId="28" borderId="14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38" fillId="0" borderId="27" xfId="0" applyNumberFormat="1" applyFont="1" applyBorder="1" applyAlignment="1">
      <alignment/>
    </xf>
    <xf numFmtId="2" fontId="38" fillId="0" borderId="27" xfId="0" applyNumberFormat="1" applyFont="1" applyBorder="1" applyAlignment="1">
      <alignment horizontal="right"/>
    </xf>
    <xf numFmtId="0" fontId="22" fillId="0" borderId="13" xfId="0" applyFont="1" applyBorder="1" applyAlignment="1">
      <alignment/>
    </xf>
    <xf numFmtId="4" fontId="42" fillId="0" borderId="27" xfId="0" applyNumberFormat="1" applyFont="1" applyBorder="1" applyAlignment="1">
      <alignment/>
    </xf>
    <xf numFmtId="4" fontId="39" fillId="0" borderId="14" xfId="0" applyNumberFormat="1" applyFont="1" applyBorder="1" applyAlignment="1">
      <alignment horizontal="right"/>
    </xf>
    <xf numFmtId="4" fontId="38" fillId="0" borderId="14" xfId="0" applyNumberFormat="1" applyFont="1" applyBorder="1" applyAlignment="1">
      <alignment horizontal="right"/>
    </xf>
    <xf numFmtId="4" fontId="33" fillId="0" borderId="12" xfId="86" applyNumberFormat="1" applyFont="1" applyFill="1" applyBorder="1" applyAlignment="1" applyProtection="1">
      <alignment horizontal="left" wrapText="1"/>
      <protection/>
    </xf>
    <xf numFmtId="4" fontId="34" fillId="0" borderId="13" xfId="86" applyNumberFormat="1" applyFont="1" applyFill="1" applyBorder="1" applyAlignment="1" applyProtection="1">
      <alignment wrapText="1"/>
      <protection/>
    </xf>
    <xf numFmtId="4" fontId="34" fillId="0" borderId="13" xfId="86" applyNumberFormat="1" applyFont="1" applyFill="1" applyBorder="1" applyAlignment="1" applyProtection="1">
      <alignment/>
      <protection/>
    </xf>
    <xf numFmtId="4" fontId="33" fillId="0" borderId="12" xfId="86" applyNumberFormat="1" applyFont="1" applyBorder="1" applyAlignment="1" quotePrefix="1">
      <alignment horizontal="left"/>
      <protection/>
    </xf>
    <xf numFmtId="4" fontId="33" fillId="0" borderId="12" xfId="86" applyNumberFormat="1" applyFont="1" applyFill="1" applyBorder="1" applyAlignment="1" applyProtection="1" quotePrefix="1">
      <alignment horizontal="left" wrapText="1"/>
      <protection/>
    </xf>
    <xf numFmtId="0" fontId="19" fillId="0" borderId="0" xfId="86" applyNumberFormat="1" applyFont="1" applyFill="1" applyBorder="1" applyAlignment="1" applyProtection="1">
      <alignment horizontal="center" vertical="center" wrapText="1"/>
      <protection/>
    </xf>
    <xf numFmtId="0" fontId="20" fillId="0" borderId="0" xfId="86" applyNumberFormat="1" applyFont="1" applyFill="1" applyBorder="1" applyAlignment="1" applyProtection="1">
      <alignment vertical="center" wrapText="1"/>
      <protection/>
    </xf>
    <xf numFmtId="4" fontId="31" fillId="0" borderId="0" xfId="86" applyNumberFormat="1" applyFont="1" applyFill="1" applyBorder="1" applyAlignment="1" applyProtection="1">
      <alignment horizontal="center" vertical="center" wrapText="1"/>
      <protection/>
    </xf>
    <xf numFmtId="4" fontId="32" fillId="0" borderId="0" xfId="86" applyNumberFormat="1" applyFont="1" applyFill="1" applyBorder="1" applyAlignment="1" applyProtection="1">
      <alignment horizontal="center" vertical="center" wrapText="1"/>
      <protection/>
    </xf>
    <xf numFmtId="4" fontId="32" fillId="0" borderId="0" xfId="86" applyNumberFormat="1" applyFont="1" applyFill="1" applyBorder="1" applyAlignment="1" applyProtection="1">
      <alignment/>
      <protection/>
    </xf>
    <xf numFmtId="4" fontId="31" fillId="0" borderId="12" xfId="86" applyNumberFormat="1" applyFont="1" applyFill="1" applyBorder="1" applyAlignment="1" applyProtection="1">
      <alignment horizontal="left" wrapText="1"/>
      <protection/>
    </xf>
    <xf numFmtId="4" fontId="32" fillId="0" borderId="13" xfId="86" applyNumberFormat="1" applyFont="1" applyFill="1" applyBorder="1" applyAlignment="1" applyProtection="1">
      <alignment wrapText="1"/>
      <protection/>
    </xf>
    <xf numFmtId="4" fontId="32" fillId="0" borderId="13" xfId="86" applyNumberFormat="1" applyFont="1" applyFill="1" applyBorder="1" applyAlignment="1" applyProtection="1">
      <alignment/>
      <protection/>
    </xf>
    <xf numFmtId="4" fontId="31" fillId="0" borderId="0" xfId="86" applyNumberFormat="1" applyFont="1" applyFill="1" applyBorder="1" applyAlignment="1" applyProtection="1" quotePrefix="1">
      <alignment horizontal="center" vertical="center" wrapText="1"/>
      <protection/>
    </xf>
    <xf numFmtId="0" fontId="40" fillId="24" borderId="12" xfId="88" applyFont="1" applyFill="1" applyBorder="1">
      <alignment/>
      <protection/>
    </xf>
    <xf numFmtId="0" fontId="40" fillId="24" borderId="27" xfId="88" applyFont="1" applyFill="1" applyBorder="1">
      <alignment/>
      <protection/>
    </xf>
    <xf numFmtId="0" fontId="39" fillId="27" borderId="12" xfId="0" applyFont="1" applyFill="1" applyBorder="1" applyAlignment="1">
      <alignment/>
    </xf>
    <xf numFmtId="0" fontId="39" fillId="27" borderId="27" xfId="0" applyFont="1" applyFill="1" applyBorder="1" applyAlignment="1">
      <alignment/>
    </xf>
    <xf numFmtId="0" fontId="40" fillId="25" borderId="12" xfId="88" applyFont="1" applyFill="1" applyBorder="1">
      <alignment/>
      <protection/>
    </xf>
    <xf numFmtId="0" fontId="40" fillId="25" borderId="27" xfId="88" applyFont="1" applyFill="1" applyBorder="1">
      <alignment/>
      <protection/>
    </xf>
    <xf numFmtId="0" fontId="41" fillId="25" borderId="12" xfId="88" applyFont="1" applyFill="1" applyBorder="1">
      <alignment/>
      <protection/>
    </xf>
    <xf numFmtId="0" fontId="41" fillId="25" borderId="27" xfId="88" applyFont="1" applyFill="1" applyBorder="1">
      <alignment/>
      <protection/>
    </xf>
    <xf numFmtId="0" fontId="39" fillId="26" borderId="12" xfId="88" applyFont="1" applyFill="1" applyBorder="1">
      <alignment/>
      <protection/>
    </xf>
    <xf numFmtId="0" fontId="39" fillId="26" borderId="27" xfId="88" applyFont="1" applyFill="1" applyBorder="1">
      <alignment/>
      <protection/>
    </xf>
    <xf numFmtId="0" fontId="27" fillId="26" borderId="12" xfId="88" applyFont="1" applyFill="1" applyBorder="1">
      <alignment/>
      <protection/>
    </xf>
    <xf numFmtId="0" fontId="27" fillId="26" borderId="27" xfId="88" applyFont="1" applyFill="1" applyBorder="1">
      <alignment/>
      <protection/>
    </xf>
    <xf numFmtId="0" fontId="39" fillId="28" borderId="12" xfId="88" applyFont="1" applyFill="1" applyBorder="1">
      <alignment/>
      <protection/>
    </xf>
    <xf numFmtId="0" fontId="39" fillId="28" borderId="27" xfId="88" applyFont="1" applyFill="1" applyBorder="1">
      <alignment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Obično 4" xfId="86"/>
    <cellStyle name="Obično_List2" xfId="87"/>
    <cellStyle name="Obično_List3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58"/>
  <sheetViews>
    <sheetView zoomScalePageLayoutView="0" workbookViewId="0" topLeftCell="A1">
      <selection activeCell="B20" sqref="B20"/>
    </sheetView>
  </sheetViews>
  <sheetFormatPr defaultColWidth="9.140625" defaultRowHeight="12.75"/>
  <sheetData>
    <row r="6" spans="1:12" ht="15.75">
      <c r="A6" s="12" t="s">
        <v>134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>
      <c r="A7" s="12" t="s">
        <v>135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12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13" t="s">
        <v>139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4.25">
      <c r="A10" s="14" t="s">
        <v>140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1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7" t="s">
        <v>162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>
      <c r="A13" s="7" t="s">
        <v>163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.75">
      <c r="A14" s="7" t="s">
        <v>164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.75">
      <c r="A15" s="7" t="s">
        <v>165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.75">
      <c r="A16" s="1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.75">
      <c r="A17" s="1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>
      <c r="A18" s="1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17" t="s">
        <v>167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17" t="s">
        <v>166</v>
      </c>
      <c r="B20" s="7" t="s">
        <v>184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>
      <c r="A21" s="1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>
      <c r="A22" s="1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>
      <c r="A23" s="12" t="s">
        <v>182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.75">
      <c r="A24" s="1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>
      <c r="A25" s="1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>
      <c r="A26" s="1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>
      <c r="A27" s="1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8.75">
      <c r="A28" s="16" t="s">
        <v>183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.75">
      <c r="A29" s="1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20.25">
      <c r="A30" s="1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22">
      <selection activeCell="E33" sqref="E33"/>
    </sheetView>
  </sheetViews>
  <sheetFormatPr defaultColWidth="9.140625" defaultRowHeight="12.75"/>
  <cols>
    <col min="5" max="5" width="21.140625" style="0" customWidth="1"/>
    <col min="6" max="6" width="12.140625" style="0" customWidth="1"/>
    <col min="7" max="7" width="11.140625" style="0" customWidth="1"/>
    <col min="8" max="8" width="10.8515625" style="0" customWidth="1"/>
    <col min="9" max="9" width="11.28125" style="0" customWidth="1"/>
    <col min="10" max="10" width="12.57421875" style="0" customWidth="1"/>
    <col min="11" max="11" width="12.421875" style="0" customWidth="1"/>
    <col min="12" max="12" width="12.7109375" style="0" customWidth="1"/>
  </cols>
  <sheetData>
    <row r="1" spans="1:12" ht="43.5" customHeight="1">
      <c r="A1" s="191" t="s">
        <v>179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.75">
      <c r="A2" s="191" t="s">
        <v>110</v>
      </c>
      <c r="B2" s="191"/>
      <c r="C2" s="191"/>
      <c r="D2" s="191"/>
      <c r="E2" s="191"/>
      <c r="F2" s="191"/>
      <c r="G2" s="191"/>
      <c r="H2" s="191"/>
      <c r="I2" s="191"/>
      <c r="J2" s="191"/>
      <c r="K2" s="192"/>
      <c r="L2" s="192"/>
    </row>
    <row r="3" spans="1:12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</row>
    <row r="4" spans="1:12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9"/>
      <c r="L4" s="19"/>
    </row>
    <row r="5" spans="1:12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9"/>
      <c r="L5" s="19"/>
    </row>
    <row r="6" spans="1:12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9"/>
      <c r="L6" s="19"/>
    </row>
    <row r="7" spans="1:12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</row>
    <row r="8" spans="1:12" ht="15.75">
      <c r="A8" s="18"/>
      <c r="B8" s="18"/>
      <c r="C8" s="18"/>
      <c r="D8" s="18"/>
      <c r="E8" s="18"/>
      <c r="F8" s="18"/>
      <c r="G8" s="18"/>
      <c r="H8" s="18"/>
      <c r="I8" s="18"/>
      <c r="J8" s="18"/>
      <c r="K8" s="19"/>
      <c r="L8" s="19"/>
    </row>
    <row r="9" spans="1:12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1"/>
      <c r="L9" s="21"/>
    </row>
    <row r="10" spans="1:12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1"/>
    </row>
    <row r="11" spans="1:12" ht="43.5" customHeight="1">
      <c r="A11" s="22"/>
      <c r="B11" s="23"/>
      <c r="C11" s="23"/>
      <c r="D11" s="24"/>
      <c r="E11" s="25"/>
      <c r="F11" s="26" t="s">
        <v>124</v>
      </c>
      <c r="G11" s="26" t="s">
        <v>170</v>
      </c>
      <c r="H11" s="27" t="s">
        <v>159</v>
      </c>
      <c r="I11" s="27" t="s">
        <v>170</v>
      </c>
      <c r="J11" s="27" t="s">
        <v>171</v>
      </c>
      <c r="K11" s="26" t="s">
        <v>125</v>
      </c>
      <c r="L11" s="26" t="s">
        <v>126</v>
      </c>
    </row>
    <row r="12" spans="1:12" ht="12.75">
      <c r="A12" s="186" t="s">
        <v>33</v>
      </c>
      <c r="B12" s="187"/>
      <c r="C12" s="187"/>
      <c r="D12" s="187"/>
      <c r="E12" s="188"/>
      <c r="F12" s="29">
        <v>3682397.19</v>
      </c>
      <c r="G12" s="29">
        <f>H12-F12</f>
        <v>598589.6199999996</v>
      </c>
      <c r="H12" s="29">
        <v>4280986.81</v>
      </c>
      <c r="I12" s="29">
        <f>J12-H12</f>
        <v>658950.1000000006</v>
      </c>
      <c r="J12" s="29">
        <v>4939936.91</v>
      </c>
      <c r="K12" s="29">
        <v>3391160.33</v>
      </c>
      <c r="L12" s="29">
        <v>3391160.33</v>
      </c>
    </row>
    <row r="13" spans="1:12" ht="12.75">
      <c r="A13" s="186" t="s">
        <v>4</v>
      </c>
      <c r="B13" s="187"/>
      <c r="C13" s="187"/>
      <c r="D13" s="187"/>
      <c r="E13" s="188"/>
      <c r="F13" s="29">
        <v>3682397.19</v>
      </c>
      <c r="G13" s="29">
        <f>H13-F13</f>
        <v>598589.6199999996</v>
      </c>
      <c r="H13" s="29">
        <v>4280986.81</v>
      </c>
      <c r="I13" s="29">
        <f>J13-H13</f>
        <v>658950.1000000006</v>
      </c>
      <c r="J13" s="29">
        <f>J12</f>
        <v>4939936.91</v>
      </c>
      <c r="K13" s="29">
        <v>3391160.33</v>
      </c>
      <c r="L13" s="29">
        <v>3391160.33</v>
      </c>
    </row>
    <row r="14" spans="1:12" ht="12.75">
      <c r="A14" s="189" t="s">
        <v>34</v>
      </c>
      <c r="B14" s="188"/>
      <c r="C14" s="188"/>
      <c r="D14" s="188"/>
      <c r="E14" s="188"/>
      <c r="F14" s="29"/>
      <c r="G14" s="29"/>
      <c r="H14" s="29"/>
      <c r="I14" s="29"/>
      <c r="J14" s="29"/>
      <c r="K14" s="29"/>
      <c r="L14" s="29"/>
    </row>
    <row r="15" spans="1:12" ht="12.75">
      <c r="A15" s="30" t="s">
        <v>35</v>
      </c>
      <c r="B15" s="28"/>
      <c r="C15" s="28"/>
      <c r="D15" s="28"/>
      <c r="E15" s="28"/>
      <c r="F15" s="29">
        <v>3682397.19</v>
      </c>
      <c r="G15" s="29">
        <f>H15-F15</f>
        <v>598589.6199999996</v>
      </c>
      <c r="H15" s="29">
        <v>4280986.81</v>
      </c>
      <c r="I15" s="29">
        <f>J15-H15</f>
        <v>658950.1000000006</v>
      </c>
      <c r="J15" s="29">
        <f>J16+J17</f>
        <v>4939936.91</v>
      </c>
      <c r="K15" s="29">
        <v>3391160.33</v>
      </c>
      <c r="L15" s="29">
        <v>3391160.33</v>
      </c>
    </row>
    <row r="16" spans="1:12" ht="12.75">
      <c r="A16" s="190" t="s">
        <v>36</v>
      </c>
      <c r="B16" s="187"/>
      <c r="C16" s="187"/>
      <c r="D16" s="187"/>
      <c r="E16" s="187"/>
      <c r="F16" s="31">
        <v>3626397.19</v>
      </c>
      <c r="G16" s="31">
        <f>H16-F16</f>
        <v>598589.6199999996</v>
      </c>
      <c r="H16" s="31">
        <v>4224986.81</v>
      </c>
      <c r="I16" s="31">
        <f>J16-H16</f>
        <v>670051.7000000002</v>
      </c>
      <c r="J16" s="31">
        <f>J13-J17</f>
        <v>4895038.51</v>
      </c>
      <c r="K16" s="31">
        <v>3335160.33</v>
      </c>
      <c r="L16" s="31">
        <v>3335160.33</v>
      </c>
    </row>
    <row r="17" spans="1:12" ht="12.75">
      <c r="A17" s="189" t="s">
        <v>37</v>
      </c>
      <c r="B17" s="188"/>
      <c r="C17" s="188"/>
      <c r="D17" s="188"/>
      <c r="E17" s="188"/>
      <c r="F17" s="31">
        <v>56000</v>
      </c>
      <c r="G17" s="31">
        <f>J17-F17</f>
        <v>-11101.599999999999</v>
      </c>
      <c r="H17" s="31">
        <v>56000</v>
      </c>
      <c r="I17" s="31">
        <f>J17-H17</f>
        <v>-11101.599999999999</v>
      </c>
      <c r="J17" s="31">
        <v>44898.4</v>
      </c>
      <c r="K17" s="31">
        <v>56000</v>
      </c>
      <c r="L17" s="31">
        <v>56000</v>
      </c>
    </row>
    <row r="18" spans="1:12" ht="12.75">
      <c r="A18" s="190" t="s">
        <v>38</v>
      </c>
      <c r="B18" s="187"/>
      <c r="C18" s="187"/>
      <c r="D18" s="187"/>
      <c r="E18" s="187"/>
      <c r="F18" s="31"/>
      <c r="G18" s="31"/>
      <c r="H18" s="31"/>
      <c r="I18" s="31"/>
      <c r="J18" s="31"/>
      <c r="K18" s="31">
        <v>0</v>
      </c>
      <c r="L18" s="31">
        <v>0</v>
      </c>
    </row>
    <row r="19" spans="1:12" ht="13.5" customHeight="1">
      <c r="A19" s="193"/>
      <c r="B19" s="194"/>
      <c r="C19" s="194"/>
      <c r="D19" s="194"/>
      <c r="E19" s="194"/>
      <c r="F19" s="195"/>
      <c r="G19" s="195"/>
      <c r="H19" s="195"/>
      <c r="I19" s="195"/>
      <c r="J19" s="195"/>
      <c r="K19" s="195"/>
      <c r="L19" s="195"/>
    </row>
    <row r="20" spans="1:12" ht="20.25" customHeight="1">
      <c r="A20" s="32"/>
      <c r="B20" s="33"/>
      <c r="C20" s="33"/>
      <c r="D20" s="34"/>
      <c r="E20" s="35"/>
      <c r="F20" s="36" t="s">
        <v>124</v>
      </c>
      <c r="G20" s="36" t="s">
        <v>170</v>
      </c>
      <c r="H20" s="36" t="s">
        <v>159</v>
      </c>
      <c r="I20" s="36" t="s">
        <v>170</v>
      </c>
      <c r="J20" s="36" t="s">
        <v>171</v>
      </c>
      <c r="K20" s="37" t="s">
        <v>125</v>
      </c>
      <c r="L20" s="37" t="s">
        <v>126</v>
      </c>
    </row>
    <row r="21" spans="1:12" ht="12.75">
      <c r="A21" s="196" t="s">
        <v>39</v>
      </c>
      <c r="B21" s="197"/>
      <c r="C21" s="197"/>
      <c r="D21" s="197"/>
      <c r="E21" s="198"/>
      <c r="F21" s="39">
        <v>0</v>
      </c>
      <c r="G21" s="39"/>
      <c r="H21" s="39"/>
      <c r="I21" s="39"/>
      <c r="J21" s="39"/>
      <c r="K21" s="39">
        <v>0</v>
      </c>
      <c r="L21" s="31">
        <v>0</v>
      </c>
    </row>
    <row r="22" spans="1:12" ht="12.75" customHeight="1">
      <c r="A22" s="199"/>
      <c r="B22" s="194"/>
      <c r="C22" s="194"/>
      <c r="D22" s="194"/>
      <c r="E22" s="194"/>
      <c r="F22" s="195"/>
      <c r="G22" s="195"/>
      <c r="H22" s="195"/>
      <c r="I22" s="195"/>
      <c r="J22" s="195"/>
      <c r="K22" s="195"/>
      <c r="L22" s="195"/>
    </row>
    <row r="23" spans="1:12" ht="40.5" customHeight="1">
      <c r="A23" s="32"/>
      <c r="B23" s="33"/>
      <c r="C23" s="33"/>
      <c r="D23" s="34"/>
      <c r="E23" s="35"/>
      <c r="F23" s="37" t="s">
        <v>124</v>
      </c>
      <c r="G23" s="37" t="s">
        <v>170</v>
      </c>
      <c r="H23" s="37" t="s">
        <v>159</v>
      </c>
      <c r="I23" s="37" t="s">
        <v>170</v>
      </c>
      <c r="J23" s="37" t="s">
        <v>171</v>
      </c>
      <c r="K23" s="37" t="s">
        <v>125</v>
      </c>
      <c r="L23" s="37" t="s">
        <v>126</v>
      </c>
    </row>
    <row r="24" spans="1:12" ht="12.75">
      <c r="A24" s="186" t="s">
        <v>40</v>
      </c>
      <c r="B24" s="187"/>
      <c r="C24" s="187"/>
      <c r="D24" s="187"/>
      <c r="E24" s="187"/>
      <c r="F24" s="29"/>
      <c r="G24" s="29"/>
      <c r="H24" s="29"/>
      <c r="I24" s="29"/>
      <c r="J24" s="29"/>
      <c r="K24" s="29"/>
      <c r="L24" s="29"/>
    </row>
    <row r="25" spans="1:12" ht="12.75">
      <c r="A25" s="186" t="s">
        <v>41</v>
      </c>
      <c r="B25" s="187"/>
      <c r="C25" s="187"/>
      <c r="D25" s="187"/>
      <c r="E25" s="187"/>
      <c r="F25" s="29"/>
      <c r="G25" s="29"/>
      <c r="H25" s="29"/>
      <c r="I25" s="29"/>
      <c r="J25" s="29"/>
      <c r="K25" s="29"/>
      <c r="L25" s="29"/>
    </row>
    <row r="26" spans="1:12" ht="12.75">
      <c r="A26" s="190" t="s">
        <v>42</v>
      </c>
      <c r="B26" s="187"/>
      <c r="C26" s="187"/>
      <c r="D26" s="187"/>
      <c r="E26" s="187"/>
      <c r="F26" s="29"/>
      <c r="G26" s="29"/>
      <c r="H26" s="29"/>
      <c r="I26" s="29"/>
      <c r="J26" s="29"/>
      <c r="K26" s="29"/>
      <c r="L26" s="29"/>
    </row>
    <row r="27" spans="1:12" ht="12.75">
      <c r="A27" s="40"/>
      <c r="B27" s="41"/>
      <c r="C27" s="38"/>
      <c r="D27" s="42"/>
      <c r="E27" s="41"/>
      <c r="F27" s="43"/>
      <c r="G27" s="43"/>
      <c r="H27" s="43"/>
      <c r="I27" s="43"/>
      <c r="J27" s="43"/>
      <c r="K27" s="43"/>
      <c r="L27" s="43"/>
    </row>
    <row r="28" spans="1:12" ht="12.75">
      <c r="A28" s="190" t="s">
        <v>43</v>
      </c>
      <c r="B28" s="187"/>
      <c r="C28" s="187"/>
      <c r="D28" s="187"/>
      <c r="E28" s="187"/>
      <c r="F28" s="29">
        <v>0</v>
      </c>
      <c r="G28" s="29"/>
      <c r="H28" s="29"/>
      <c r="I28" s="29"/>
      <c r="J28" s="29"/>
      <c r="K28" s="29"/>
      <c r="L28" s="29"/>
    </row>
    <row r="29" spans="1:12" ht="12.75">
      <c r="A29" s="44" t="s">
        <v>88</v>
      </c>
      <c r="B29" s="44" t="s">
        <v>169</v>
      </c>
      <c r="C29" s="44"/>
      <c r="D29" s="44"/>
      <c r="E29" s="44"/>
      <c r="F29" s="44"/>
      <c r="G29" s="44"/>
      <c r="H29" s="44"/>
      <c r="I29" s="44"/>
      <c r="J29" s="44"/>
      <c r="K29" s="45" t="s">
        <v>58</v>
      </c>
      <c r="L29" s="45"/>
    </row>
    <row r="30" spans="1:12" ht="12.75">
      <c r="A30" s="44" t="s">
        <v>87</v>
      </c>
      <c r="B30" s="44" t="s">
        <v>184</v>
      </c>
      <c r="C30" s="44"/>
      <c r="D30" s="44"/>
      <c r="E30" s="44"/>
      <c r="F30" s="44"/>
      <c r="G30" s="44"/>
      <c r="H30" s="44"/>
      <c r="I30" s="44"/>
      <c r="J30" s="44"/>
      <c r="K30" s="45" t="s">
        <v>75</v>
      </c>
      <c r="L30" s="45"/>
    </row>
    <row r="31" spans="1:12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5" t="s">
        <v>160</v>
      </c>
      <c r="L31" s="45"/>
    </row>
    <row r="32" spans="1:12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2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</sheetData>
  <sheetProtection/>
  <mergeCells count="15">
    <mergeCell ref="A24:E24"/>
    <mergeCell ref="A25:E25"/>
    <mergeCell ref="A26:E26"/>
    <mergeCell ref="A28:E28"/>
    <mergeCell ref="A18:E18"/>
    <mergeCell ref="A19:L19"/>
    <mergeCell ref="A21:E21"/>
    <mergeCell ref="A22:L22"/>
    <mergeCell ref="A13:E13"/>
    <mergeCell ref="A14:E14"/>
    <mergeCell ref="A16:E16"/>
    <mergeCell ref="A17:E17"/>
    <mergeCell ref="A1:L1"/>
    <mergeCell ref="A2:L2"/>
    <mergeCell ref="A12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57421875" style="0" customWidth="1"/>
    <col min="2" max="2" width="53.8515625" style="0" customWidth="1"/>
    <col min="3" max="3" width="12.421875" style="0" customWidth="1"/>
    <col min="4" max="4" width="12.7109375" style="0" customWidth="1"/>
    <col min="5" max="5" width="10.28125" style="0" customWidth="1"/>
    <col min="6" max="6" width="12.7109375" style="0" customWidth="1"/>
    <col min="7" max="7" width="12.8515625" style="0" customWidth="1"/>
    <col min="8" max="8" width="13.00390625" style="0" customWidth="1"/>
    <col min="9" max="9" width="12.57421875" style="0" customWidth="1"/>
  </cols>
  <sheetData>
    <row r="1" spans="1:9" ht="15" customHeight="1">
      <c r="A1" s="46" t="s">
        <v>9</v>
      </c>
      <c r="B1" s="46"/>
      <c r="C1" s="45"/>
      <c r="D1" s="45"/>
      <c r="E1" s="45"/>
      <c r="F1" s="45"/>
      <c r="G1" s="45"/>
      <c r="H1" s="45"/>
      <c r="I1" s="45"/>
    </row>
    <row r="2" spans="1:9" ht="15.75" customHeight="1">
      <c r="A2" s="46" t="s">
        <v>10</v>
      </c>
      <c r="B2" s="46"/>
      <c r="C2" s="45"/>
      <c r="D2" s="45"/>
      <c r="E2" s="45"/>
      <c r="F2" s="45"/>
      <c r="G2" s="45"/>
      <c r="H2" s="45"/>
      <c r="I2" s="45"/>
    </row>
    <row r="3" spans="1:9" ht="12" customHeight="1">
      <c r="A3" s="45" t="s">
        <v>168</v>
      </c>
      <c r="B3" s="45"/>
      <c r="C3" s="45"/>
      <c r="D3" s="45"/>
      <c r="E3" s="45"/>
      <c r="F3" s="45"/>
      <c r="G3" s="45"/>
      <c r="H3" s="45"/>
      <c r="I3" s="45"/>
    </row>
    <row r="4" spans="1:9" ht="13.5" customHeight="1">
      <c r="A4" s="45" t="s">
        <v>185</v>
      </c>
      <c r="B4" s="45"/>
      <c r="C4" s="45"/>
      <c r="D4" s="45"/>
      <c r="E4" s="45"/>
      <c r="F4" s="45"/>
      <c r="G4" s="45"/>
      <c r="H4" s="45"/>
      <c r="I4" s="45"/>
    </row>
    <row r="5" spans="1:9" ht="14.25" customHeight="1">
      <c r="A5" s="45"/>
      <c r="B5" s="45"/>
      <c r="C5" s="45"/>
      <c r="D5" s="45"/>
      <c r="E5" s="45"/>
      <c r="F5" s="45"/>
      <c r="G5" s="45"/>
      <c r="H5" s="45"/>
      <c r="I5" s="45"/>
    </row>
    <row r="6" spans="1:10" ht="23.25" customHeight="1" thickBot="1">
      <c r="A6" s="47"/>
      <c r="B6" s="48" t="s">
        <v>3</v>
      </c>
      <c r="C6" s="48"/>
      <c r="D6" s="48"/>
      <c r="E6" s="48"/>
      <c r="F6" s="48"/>
      <c r="G6" s="48"/>
      <c r="H6" s="48"/>
      <c r="I6" s="49"/>
      <c r="J6" s="7"/>
    </row>
    <row r="7" spans="1:10" ht="6" customHeight="1" hidden="1" thickBot="1">
      <c r="A7" s="47"/>
      <c r="B7" s="47"/>
      <c r="C7" s="47"/>
      <c r="D7" s="47"/>
      <c r="E7" s="47"/>
      <c r="F7" s="47"/>
      <c r="G7" s="47"/>
      <c r="H7" s="47"/>
      <c r="I7" s="47"/>
      <c r="J7" s="7"/>
    </row>
    <row r="8" spans="1:10" ht="1.5" customHeight="1" hidden="1" thickBot="1">
      <c r="A8" s="47"/>
      <c r="B8" s="47"/>
      <c r="C8" s="47"/>
      <c r="D8" s="47"/>
      <c r="E8" s="47"/>
      <c r="F8" s="47"/>
      <c r="G8" s="47"/>
      <c r="H8" s="47"/>
      <c r="I8" s="47"/>
      <c r="J8" s="7"/>
    </row>
    <row r="9" spans="1:10" ht="12.75">
      <c r="A9" s="50" t="s">
        <v>0</v>
      </c>
      <c r="B9" s="51"/>
      <c r="C9" s="51"/>
      <c r="D9" s="51"/>
      <c r="E9" s="51"/>
      <c r="F9" s="51"/>
      <c r="G9" s="51"/>
      <c r="H9" s="51"/>
      <c r="I9" s="52"/>
      <c r="J9" s="7"/>
    </row>
    <row r="10" spans="1:10" ht="39" customHeight="1">
      <c r="A10" s="53" t="s">
        <v>1</v>
      </c>
      <c r="B10" s="54" t="s">
        <v>2</v>
      </c>
      <c r="C10" s="27" t="s">
        <v>158</v>
      </c>
      <c r="D10" s="27" t="s">
        <v>142</v>
      </c>
      <c r="E10" s="27" t="s">
        <v>159</v>
      </c>
      <c r="F10" s="27" t="s">
        <v>142</v>
      </c>
      <c r="G10" s="27" t="s">
        <v>171</v>
      </c>
      <c r="H10" s="55" t="s">
        <v>122</v>
      </c>
      <c r="I10" s="56" t="s">
        <v>123</v>
      </c>
      <c r="J10" s="7"/>
    </row>
    <row r="11" spans="1:10" ht="11.25" customHeight="1">
      <c r="A11" s="53"/>
      <c r="B11" s="54"/>
      <c r="C11" s="27"/>
      <c r="D11" s="27"/>
      <c r="E11" s="27"/>
      <c r="F11" s="27"/>
      <c r="G11" s="27"/>
      <c r="H11" s="55"/>
      <c r="I11" s="56"/>
      <c r="J11" s="7"/>
    </row>
    <row r="12" spans="1:10" ht="12.75">
      <c r="A12" s="57">
        <v>6</v>
      </c>
      <c r="B12" s="58" t="s">
        <v>4</v>
      </c>
      <c r="C12" s="59">
        <f>C14+C22+C25+C28+C31</f>
        <v>3682397.19</v>
      </c>
      <c r="D12" s="59">
        <f>D14+D25+D31</f>
        <v>598389.6200000002</v>
      </c>
      <c r="E12" s="59">
        <f>E14+E22+E25+E28+E31</f>
        <v>4280986.8100000005</v>
      </c>
      <c r="F12" s="59">
        <f>F35</f>
        <v>658950.1</v>
      </c>
      <c r="G12" s="59">
        <f>G35</f>
        <v>4939936.91</v>
      </c>
      <c r="H12" s="59">
        <v>3391160.33</v>
      </c>
      <c r="I12" s="60">
        <v>3391160.33</v>
      </c>
      <c r="J12" s="7"/>
    </row>
    <row r="13" spans="1:10" ht="12.75">
      <c r="A13" s="61"/>
      <c r="B13" s="62"/>
      <c r="C13" s="63"/>
      <c r="D13" s="63"/>
      <c r="E13" s="63"/>
      <c r="F13" s="63"/>
      <c r="G13" s="63"/>
      <c r="H13" s="63"/>
      <c r="I13" s="64"/>
      <c r="J13" s="7"/>
    </row>
    <row r="14" spans="1:10" ht="12.75">
      <c r="A14" s="57">
        <v>63</v>
      </c>
      <c r="B14" s="58" t="s">
        <v>59</v>
      </c>
      <c r="C14" s="59">
        <f>C15+C17+C18+C19+C20+C16</f>
        <v>2937410.86</v>
      </c>
      <c r="D14" s="59">
        <f>E14-C14</f>
        <v>551033.1400000001</v>
      </c>
      <c r="E14" s="59">
        <f>E15+E16+E17+E18+E19+E20</f>
        <v>3488444</v>
      </c>
      <c r="F14" s="59">
        <f>F15+F16+F17+F18+F19+F20</f>
        <v>-15931.599999999999</v>
      </c>
      <c r="G14" s="59">
        <f>G15+G16+G17+G18+G19+G20</f>
        <v>3472512.4</v>
      </c>
      <c r="H14" s="59">
        <f>H15+H16+H17+H18+H19</f>
        <v>2896174</v>
      </c>
      <c r="I14" s="60">
        <v>2896174</v>
      </c>
      <c r="J14" s="7"/>
    </row>
    <row r="15" spans="1:10" ht="12.75">
      <c r="A15" s="61">
        <v>636</v>
      </c>
      <c r="B15" s="62" t="s">
        <v>78</v>
      </c>
      <c r="C15" s="65">
        <v>2659350</v>
      </c>
      <c r="D15" s="66">
        <f>E15-C15</f>
        <v>487350</v>
      </c>
      <c r="E15" s="65">
        <v>3146700</v>
      </c>
      <c r="F15" s="65">
        <f>G15-E15</f>
        <v>1000</v>
      </c>
      <c r="G15" s="65">
        <v>3147700</v>
      </c>
      <c r="H15" s="63">
        <v>2659350</v>
      </c>
      <c r="I15" s="64">
        <v>2659350</v>
      </c>
      <c r="J15" s="7"/>
    </row>
    <row r="16" spans="1:10" ht="12.75">
      <c r="A16" s="61">
        <v>636</v>
      </c>
      <c r="B16" s="62" t="s">
        <v>121</v>
      </c>
      <c r="C16" s="66">
        <v>4000</v>
      </c>
      <c r="D16" s="66">
        <v>0</v>
      </c>
      <c r="E16" s="66">
        <v>4000</v>
      </c>
      <c r="F16" s="66">
        <v>-4000</v>
      </c>
      <c r="G16" s="66">
        <v>0</v>
      </c>
      <c r="H16" s="63">
        <v>4000</v>
      </c>
      <c r="I16" s="64">
        <v>4000</v>
      </c>
      <c r="J16" s="7"/>
    </row>
    <row r="17" spans="1:10" ht="12.75">
      <c r="A17" s="61">
        <v>636</v>
      </c>
      <c r="B17" s="62" t="s">
        <v>99</v>
      </c>
      <c r="C17" s="63">
        <v>52000</v>
      </c>
      <c r="D17" s="63">
        <v>0</v>
      </c>
      <c r="E17" s="63">
        <v>52000</v>
      </c>
      <c r="F17" s="63">
        <f>G17-E17</f>
        <v>-10101.599999999999</v>
      </c>
      <c r="G17" s="63">
        <v>41898.4</v>
      </c>
      <c r="H17" s="63">
        <v>52000</v>
      </c>
      <c r="I17" s="64">
        <v>52000</v>
      </c>
      <c r="J17" s="7"/>
    </row>
    <row r="18" spans="1:10" ht="12.75">
      <c r="A18" s="61">
        <v>636</v>
      </c>
      <c r="B18" s="62" t="s">
        <v>79</v>
      </c>
      <c r="C18" s="63">
        <v>175500</v>
      </c>
      <c r="D18" s="63">
        <f>E18-C18</f>
        <v>65500</v>
      </c>
      <c r="E18" s="63">
        <v>241000</v>
      </c>
      <c r="F18" s="63">
        <f>G18-E18</f>
        <v>15000</v>
      </c>
      <c r="G18" s="63">
        <v>256000</v>
      </c>
      <c r="H18" s="63">
        <v>175500</v>
      </c>
      <c r="I18" s="64">
        <v>17500</v>
      </c>
      <c r="J18" s="7"/>
    </row>
    <row r="19" spans="1:10" ht="12.75">
      <c r="A19" s="61">
        <v>636</v>
      </c>
      <c r="B19" s="62" t="s">
        <v>93</v>
      </c>
      <c r="C19" s="67">
        <v>5324</v>
      </c>
      <c r="D19" s="67">
        <v>0</v>
      </c>
      <c r="E19" s="67">
        <v>5324</v>
      </c>
      <c r="F19" s="67">
        <v>0</v>
      </c>
      <c r="G19" s="67">
        <v>5324</v>
      </c>
      <c r="H19" s="63">
        <v>5324</v>
      </c>
      <c r="I19" s="64">
        <v>5324</v>
      </c>
      <c r="J19" s="7"/>
    </row>
    <row r="20" spans="1:10" ht="12.75">
      <c r="A20" s="61">
        <v>638</v>
      </c>
      <c r="B20" s="62" t="s">
        <v>96</v>
      </c>
      <c r="C20" s="65">
        <v>41236.86</v>
      </c>
      <c r="D20" s="66">
        <f>E20-C20</f>
        <v>-1816.8600000000006</v>
      </c>
      <c r="E20" s="65">
        <v>39420</v>
      </c>
      <c r="F20" s="65">
        <f>G20-E20</f>
        <v>-17830</v>
      </c>
      <c r="G20" s="65">
        <v>21590</v>
      </c>
      <c r="H20" s="63">
        <v>0</v>
      </c>
      <c r="I20" s="64">
        <v>0</v>
      </c>
      <c r="J20" s="7"/>
    </row>
    <row r="21" spans="1:10" ht="12.75">
      <c r="A21" s="61"/>
      <c r="B21" s="62"/>
      <c r="C21" s="67"/>
      <c r="D21" s="67"/>
      <c r="E21" s="67"/>
      <c r="F21" s="67"/>
      <c r="G21" s="67"/>
      <c r="H21" s="63"/>
      <c r="I21" s="64"/>
      <c r="J21" s="7"/>
    </row>
    <row r="22" spans="1:10" ht="12.75">
      <c r="A22" s="57">
        <v>64</v>
      </c>
      <c r="B22" s="58" t="s">
        <v>101</v>
      </c>
      <c r="C22" s="68">
        <v>10</v>
      </c>
      <c r="D22" s="68">
        <v>0</v>
      </c>
      <c r="E22" s="68">
        <v>10</v>
      </c>
      <c r="F22" s="68">
        <v>-5</v>
      </c>
      <c r="G22" s="68">
        <v>5</v>
      </c>
      <c r="H22" s="59">
        <v>10</v>
      </c>
      <c r="I22" s="60">
        <v>10</v>
      </c>
      <c r="J22" s="7"/>
    </row>
    <row r="23" spans="1:10" ht="12.75">
      <c r="A23" s="61">
        <v>641</v>
      </c>
      <c r="B23" s="62" t="s">
        <v>101</v>
      </c>
      <c r="C23" s="67">
        <v>10</v>
      </c>
      <c r="D23" s="67">
        <v>0</v>
      </c>
      <c r="E23" s="67">
        <v>10</v>
      </c>
      <c r="F23" s="67">
        <v>-5</v>
      </c>
      <c r="G23" s="67">
        <v>5</v>
      </c>
      <c r="H23" s="63"/>
      <c r="I23" s="64"/>
      <c r="J23" s="7"/>
    </row>
    <row r="24" spans="1:10" ht="12.75">
      <c r="A24" s="61"/>
      <c r="B24" s="62"/>
      <c r="C24" s="67"/>
      <c r="D24" s="67"/>
      <c r="E24" s="67"/>
      <c r="F24" s="67"/>
      <c r="G24" s="67"/>
      <c r="H24" s="63"/>
      <c r="I24" s="64"/>
      <c r="J24" s="7"/>
    </row>
    <row r="25" spans="1:10" ht="12.75">
      <c r="A25" s="57">
        <v>65</v>
      </c>
      <c r="B25" s="58" t="s">
        <v>5</v>
      </c>
      <c r="C25" s="68">
        <v>70000</v>
      </c>
      <c r="D25" s="68">
        <v>27000</v>
      </c>
      <c r="E25" s="68">
        <v>97200</v>
      </c>
      <c r="F25" s="68">
        <f>G25-E25</f>
        <v>44300</v>
      </c>
      <c r="G25" s="68">
        <v>141500</v>
      </c>
      <c r="H25" s="59">
        <v>70000</v>
      </c>
      <c r="I25" s="60">
        <v>70000</v>
      </c>
      <c r="J25" s="7"/>
    </row>
    <row r="26" spans="1:10" ht="12.75">
      <c r="A26" s="61">
        <v>652</v>
      </c>
      <c r="B26" s="62" t="s">
        <v>6</v>
      </c>
      <c r="C26" s="67">
        <v>70000</v>
      </c>
      <c r="D26" s="67">
        <v>27200</v>
      </c>
      <c r="E26" s="67">
        <v>97200</v>
      </c>
      <c r="F26" s="67">
        <f>G26-E26</f>
        <v>44300</v>
      </c>
      <c r="G26" s="67">
        <v>141500</v>
      </c>
      <c r="H26" s="63"/>
      <c r="I26" s="64"/>
      <c r="J26" s="7"/>
    </row>
    <row r="27" spans="1:10" ht="12.75">
      <c r="A27" s="61"/>
      <c r="B27" s="62"/>
      <c r="C27" s="67"/>
      <c r="D27" s="67"/>
      <c r="E27" s="67"/>
      <c r="F27" s="67"/>
      <c r="G27" s="67"/>
      <c r="H27" s="63"/>
      <c r="I27" s="64"/>
      <c r="J27" s="7"/>
    </row>
    <row r="28" spans="1:10" ht="12.75">
      <c r="A28" s="57">
        <v>66</v>
      </c>
      <c r="B28" s="58" t="s">
        <v>60</v>
      </c>
      <c r="C28" s="68">
        <v>1000</v>
      </c>
      <c r="D28" s="68">
        <v>0</v>
      </c>
      <c r="E28" s="68">
        <v>1000</v>
      </c>
      <c r="F28" s="68">
        <v>0</v>
      </c>
      <c r="G28" s="68">
        <v>1000</v>
      </c>
      <c r="H28" s="59">
        <v>1000</v>
      </c>
      <c r="I28" s="60">
        <v>1000</v>
      </c>
      <c r="J28" s="7"/>
    </row>
    <row r="29" spans="1:10" ht="12.75">
      <c r="A29" s="61">
        <v>663</v>
      </c>
      <c r="B29" s="62" t="s">
        <v>61</v>
      </c>
      <c r="C29" s="67">
        <v>1000</v>
      </c>
      <c r="D29" s="67">
        <v>0</v>
      </c>
      <c r="E29" s="67">
        <v>1000</v>
      </c>
      <c r="F29" s="67">
        <v>0</v>
      </c>
      <c r="G29" s="67">
        <v>1000</v>
      </c>
      <c r="H29" s="63"/>
      <c r="I29" s="64"/>
      <c r="J29" s="7"/>
    </row>
    <row r="30" spans="1:10" ht="12.75">
      <c r="A30" s="61"/>
      <c r="B30" s="62"/>
      <c r="C30" s="63"/>
      <c r="D30" s="63"/>
      <c r="E30" s="63"/>
      <c r="F30" s="63"/>
      <c r="G30" s="63"/>
      <c r="H30" s="63"/>
      <c r="I30" s="64"/>
      <c r="J30" s="7"/>
    </row>
    <row r="31" spans="1:10" ht="12.75">
      <c r="A31" s="57">
        <v>67</v>
      </c>
      <c r="B31" s="58" t="s">
        <v>7</v>
      </c>
      <c r="C31" s="59">
        <v>673976.33</v>
      </c>
      <c r="D31" s="59">
        <f>E31-C31</f>
        <v>20356.480000000098</v>
      </c>
      <c r="E31" s="59">
        <v>694332.81</v>
      </c>
      <c r="F31" s="59">
        <f>G31-E31</f>
        <v>630586.7</v>
      </c>
      <c r="G31" s="59">
        <v>1324919.51</v>
      </c>
      <c r="H31" s="59">
        <v>423976.33</v>
      </c>
      <c r="I31" s="60">
        <v>423976.33</v>
      </c>
      <c r="J31" s="7"/>
    </row>
    <row r="32" spans="1:10" ht="12.75">
      <c r="A32" s="61">
        <v>671</v>
      </c>
      <c r="B32" s="62" t="s">
        <v>89</v>
      </c>
      <c r="C32" s="63">
        <v>673976.33</v>
      </c>
      <c r="D32" s="63">
        <f>E32-C32</f>
        <v>20356.480000000098</v>
      </c>
      <c r="E32" s="63">
        <v>694332.81</v>
      </c>
      <c r="F32" s="63">
        <f>G32-E32</f>
        <v>630586.7</v>
      </c>
      <c r="G32" s="63">
        <f>G31</f>
        <v>1324919.51</v>
      </c>
      <c r="H32" s="63"/>
      <c r="I32" s="64"/>
      <c r="J32" s="7"/>
    </row>
    <row r="33" spans="1:10" ht="12.75">
      <c r="A33" s="61"/>
      <c r="B33" s="62"/>
      <c r="C33" s="63"/>
      <c r="D33" s="63"/>
      <c r="E33" s="63"/>
      <c r="F33" s="63"/>
      <c r="G33" s="63"/>
      <c r="H33" s="63"/>
      <c r="I33" s="64"/>
      <c r="J33" s="7"/>
    </row>
    <row r="34" spans="1:10" ht="12.75">
      <c r="A34" s="61"/>
      <c r="B34" s="62"/>
      <c r="C34" s="63"/>
      <c r="D34" s="63"/>
      <c r="E34" s="63"/>
      <c r="F34" s="63"/>
      <c r="G34" s="63"/>
      <c r="H34" s="63"/>
      <c r="I34" s="64"/>
      <c r="J34" s="7"/>
    </row>
    <row r="35" spans="1:10" ht="13.5" thickBot="1">
      <c r="A35" s="69"/>
      <c r="B35" s="70" t="s">
        <v>8</v>
      </c>
      <c r="C35" s="71">
        <f>C14+C22+C25+C28+C31</f>
        <v>3682397.19</v>
      </c>
      <c r="D35" s="71">
        <f>D31+D25+D14</f>
        <v>598389.6200000002</v>
      </c>
      <c r="E35" s="71">
        <f>E31+E28+E25+E22+E14</f>
        <v>4280986.8100000005</v>
      </c>
      <c r="F35" s="71">
        <f>F31+F25+F22+F14</f>
        <v>658950.1</v>
      </c>
      <c r="G35" s="71">
        <f>G14+G22+G25+G28+G31</f>
        <v>4939936.91</v>
      </c>
      <c r="H35" s="71">
        <f>H31+H28+H25+H22+H14</f>
        <v>3391160.33</v>
      </c>
      <c r="I35" s="72">
        <f>I31+I28+I25+I22+I14</f>
        <v>3391160.33</v>
      </c>
      <c r="J35" s="7"/>
    </row>
    <row r="36" spans="1:10" ht="7.5" customHeight="1">
      <c r="A36" s="47"/>
      <c r="B36" s="47"/>
      <c r="C36" s="73"/>
      <c r="D36" s="73"/>
      <c r="E36" s="73"/>
      <c r="F36" s="73"/>
      <c r="G36" s="73"/>
      <c r="H36" s="73"/>
      <c r="I36" s="73"/>
      <c r="J36" s="7"/>
    </row>
    <row r="37" spans="1:10" ht="12.75">
      <c r="A37" s="47"/>
      <c r="B37" s="47"/>
      <c r="C37" s="73"/>
      <c r="D37" s="73"/>
      <c r="E37" s="73"/>
      <c r="F37" s="73"/>
      <c r="G37" s="73"/>
      <c r="H37" s="73" t="s">
        <v>58</v>
      </c>
      <c r="I37" s="73"/>
      <c r="J37" s="7"/>
    </row>
    <row r="38" spans="1:10" ht="12.75">
      <c r="A38" s="47"/>
      <c r="B38" s="47"/>
      <c r="C38" s="47"/>
      <c r="D38" s="47"/>
      <c r="E38" s="47"/>
      <c r="F38" s="47"/>
      <c r="G38" s="47"/>
      <c r="H38" s="47" t="s">
        <v>76</v>
      </c>
      <c r="I38" s="47"/>
      <c r="J38" s="7"/>
    </row>
    <row r="39" spans="1:10" ht="12.75">
      <c r="A39" s="47"/>
      <c r="B39" s="47"/>
      <c r="C39" s="47"/>
      <c r="D39" s="47"/>
      <c r="E39" s="47"/>
      <c r="F39" s="47"/>
      <c r="G39" s="47"/>
      <c r="H39" s="47" t="s">
        <v>160</v>
      </c>
      <c r="I39" s="47"/>
      <c r="J39" s="7"/>
    </row>
    <row r="40" spans="1:10" ht="12.75">
      <c r="A40" s="74"/>
      <c r="B40" s="74"/>
      <c r="C40" s="74"/>
      <c r="D40" s="74"/>
      <c r="E40" s="74"/>
      <c r="F40" s="74"/>
      <c r="G40" s="74"/>
      <c r="H40" s="74"/>
      <c r="I40" s="74"/>
      <c r="J40" s="7"/>
    </row>
    <row r="41" spans="1:9" ht="12.75">
      <c r="A41" s="44"/>
      <c r="B41" s="44"/>
      <c r="C41" s="44"/>
      <c r="D41" s="44"/>
      <c r="E41" s="44"/>
      <c r="F41" s="44"/>
      <c r="G41" s="44"/>
      <c r="H41" s="44"/>
      <c r="I41" s="44"/>
    </row>
    <row r="42" spans="1:9" ht="12.75">
      <c r="A42" s="44"/>
      <c r="B42" s="44"/>
      <c r="C42" s="44"/>
      <c r="D42" s="44"/>
      <c r="E42" s="44"/>
      <c r="F42" s="44"/>
      <c r="G42" s="44"/>
      <c r="H42" s="44"/>
      <c r="I42" s="44"/>
    </row>
    <row r="43" spans="1:9" ht="12.75">
      <c r="A43" s="44"/>
      <c r="B43" s="44"/>
      <c r="C43" s="44"/>
      <c r="D43" s="44"/>
      <c r="E43" s="44"/>
      <c r="F43" s="44"/>
      <c r="G43" s="44"/>
      <c r="H43" s="44"/>
      <c r="I43" s="44"/>
    </row>
    <row r="44" spans="1:9" ht="12.75">
      <c r="A44" s="44"/>
      <c r="B44" s="44"/>
      <c r="C44" s="44"/>
      <c r="D44" s="44"/>
      <c r="E44" s="44"/>
      <c r="F44" s="44"/>
      <c r="G44" s="44"/>
      <c r="H44" s="44"/>
      <c r="I44" s="44"/>
    </row>
    <row r="45" spans="1:9" ht="12.75">
      <c r="A45" s="44"/>
      <c r="B45" s="44"/>
      <c r="C45" s="44"/>
      <c r="D45" s="44"/>
      <c r="E45" s="44"/>
      <c r="F45" s="44"/>
      <c r="G45" s="44"/>
      <c r="H45" s="44"/>
      <c r="I45" s="44"/>
    </row>
    <row r="46" spans="1:9" ht="12.75">
      <c r="A46" s="44"/>
      <c r="B46" s="44"/>
      <c r="C46" s="44"/>
      <c r="D46" s="44"/>
      <c r="E46" s="44"/>
      <c r="F46" s="44"/>
      <c r="G46" s="44"/>
      <c r="H46" s="44"/>
      <c r="I46" s="44"/>
    </row>
    <row r="47" spans="1:9" ht="12.75">
      <c r="A47" s="44"/>
      <c r="B47" s="44"/>
      <c r="C47" s="44"/>
      <c r="D47" s="44"/>
      <c r="E47" s="44"/>
      <c r="F47" s="44"/>
      <c r="G47" s="44"/>
      <c r="H47" s="44"/>
      <c r="I47" s="44"/>
    </row>
    <row r="48" spans="1:9" ht="12.75">
      <c r="A48" s="44"/>
      <c r="B48" s="44"/>
      <c r="C48" s="44"/>
      <c r="D48" s="44"/>
      <c r="E48" s="44"/>
      <c r="F48" s="44"/>
      <c r="G48" s="44"/>
      <c r="H48" s="44"/>
      <c r="I48" s="44"/>
    </row>
    <row r="49" spans="1:9" ht="12.75">
      <c r="A49" s="44"/>
      <c r="B49" s="44"/>
      <c r="C49" s="44"/>
      <c r="D49" s="44"/>
      <c r="E49" s="44"/>
      <c r="F49" s="44"/>
      <c r="G49" s="44"/>
      <c r="H49" s="44"/>
      <c r="I49" s="44"/>
    </row>
    <row r="50" spans="1:9" ht="12.75">
      <c r="A50" s="44"/>
      <c r="B50" s="44"/>
      <c r="C50" s="44"/>
      <c r="D50" s="44"/>
      <c r="E50" s="44"/>
      <c r="F50" s="44"/>
      <c r="G50" s="44"/>
      <c r="H50" s="44"/>
      <c r="I50" s="44"/>
    </row>
    <row r="51" spans="1:9" ht="12.75">
      <c r="A51" s="44"/>
      <c r="B51" s="44"/>
      <c r="C51" s="44"/>
      <c r="D51" s="44"/>
      <c r="E51" s="44"/>
      <c r="F51" s="44"/>
      <c r="G51" s="44"/>
      <c r="H51" s="44"/>
      <c r="I51" s="44"/>
    </row>
    <row r="52" spans="1:9" ht="12.75">
      <c r="A52" s="44"/>
      <c r="B52" s="44"/>
      <c r="C52" s="44"/>
      <c r="D52" s="44"/>
      <c r="E52" s="44"/>
      <c r="F52" s="44"/>
      <c r="G52" s="44"/>
      <c r="H52" s="44"/>
      <c r="I52" s="44"/>
    </row>
    <row r="53" spans="1:9" ht="12.75">
      <c r="A53" s="44"/>
      <c r="B53" s="44"/>
      <c r="C53" s="44"/>
      <c r="D53" s="44"/>
      <c r="E53" s="44"/>
      <c r="F53" s="44"/>
      <c r="G53" s="44"/>
      <c r="H53" s="44"/>
      <c r="I53" s="4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8.421875" style="0" customWidth="1"/>
    <col min="2" max="2" width="8.7109375" style="0" customWidth="1"/>
    <col min="3" max="3" width="46.57421875" style="0" customWidth="1"/>
    <col min="4" max="4" width="16.57421875" style="0" customWidth="1"/>
    <col min="5" max="5" width="11.421875" style="0" customWidth="1"/>
    <col min="6" max="6" width="12.57421875" style="0" customWidth="1"/>
    <col min="7" max="7" width="9.28125" style="0" customWidth="1"/>
    <col min="8" max="8" width="13.421875" style="0" customWidth="1"/>
    <col min="9" max="9" width="11.57421875" style="0" customWidth="1"/>
    <col min="10" max="10" width="11.7109375" style="0" customWidth="1"/>
  </cols>
  <sheetData>
    <row r="1" spans="1:10" ht="12.75">
      <c r="A1" s="75" t="s">
        <v>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2.75">
      <c r="A3" s="76" t="s">
        <v>168</v>
      </c>
      <c r="B3" s="44"/>
      <c r="C3" s="44"/>
      <c r="D3" s="44"/>
      <c r="E3" s="44"/>
      <c r="F3" s="44"/>
      <c r="G3" s="44"/>
      <c r="H3" s="44"/>
      <c r="I3" s="76"/>
      <c r="J3" s="76"/>
    </row>
    <row r="4" spans="1:10" ht="12.75">
      <c r="A4" s="76" t="s">
        <v>185</v>
      </c>
      <c r="B4" s="44"/>
      <c r="C4" s="44"/>
      <c r="D4" s="44"/>
      <c r="E4" s="44"/>
      <c r="F4" s="44"/>
      <c r="G4" s="44"/>
      <c r="H4" s="44"/>
      <c r="I4" s="76"/>
      <c r="J4" s="76"/>
    </row>
    <row r="5" spans="1:10" ht="24.75" customHeight="1">
      <c r="A5" s="77" t="s">
        <v>11</v>
      </c>
      <c r="B5" s="8"/>
      <c r="C5" s="8"/>
      <c r="D5" s="8"/>
      <c r="E5" s="8"/>
      <c r="F5" s="8"/>
      <c r="G5" s="8"/>
      <c r="H5" s="8"/>
      <c r="I5" s="78"/>
      <c r="J5" s="79"/>
    </row>
    <row r="6" spans="1:10" ht="28.5" customHeight="1">
      <c r="A6" s="80" t="s">
        <v>12</v>
      </c>
      <c r="B6" s="9"/>
      <c r="C6" s="9"/>
      <c r="D6" s="9"/>
      <c r="E6" s="9"/>
      <c r="F6" s="9"/>
      <c r="G6" s="9"/>
      <c r="H6" s="9"/>
      <c r="I6" s="9"/>
      <c r="J6" s="81"/>
    </row>
    <row r="7" spans="1:10" ht="22.5" customHeight="1">
      <c r="A7" s="82" t="s">
        <v>13</v>
      </c>
      <c r="B7" s="83"/>
      <c r="C7" s="83"/>
      <c r="D7" s="84" t="s">
        <v>141</v>
      </c>
      <c r="E7" s="84" t="s">
        <v>142</v>
      </c>
      <c r="F7" s="84" t="s">
        <v>161</v>
      </c>
      <c r="G7" s="84" t="s">
        <v>142</v>
      </c>
      <c r="H7" s="84" t="s">
        <v>180</v>
      </c>
      <c r="I7" s="85" t="s">
        <v>16</v>
      </c>
      <c r="J7" s="85" t="s">
        <v>16</v>
      </c>
    </row>
    <row r="8" spans="1:10" ht="12.75">
      <c r="A8" s="85" t="s">
        <v>14</v>
      </c>
      <c r="B8" s="85" t="s">
        <v>1</v>
      </c>
      <c r="C8" s="85" t="s">
        <v>15</v>
      </c>
      <c r="D8" s="84" t="s">
        <v>132</v>
      </c>
      <c r="E8" s="84"/>
      <c r="F8" s="84" t="s">
        <v>143</v>
      </c>
      <c r="G8" s="84"/>
      <c r="H8" s="84" t="s">
        <v>143</v>
      </c>
      <c r="I8" s="85" t="s">
        <v>113</v>
      </c>
      <c r="J8" s="85" t="s">
        <v>133</v>
      </c>
    </row>
    <row r="9" spans="1:10" ht="12.75">
      <c r="A9" s="85"/>
      <c r="B9" s="85"/>
      <c r="C9" s="85"/>
      <c r="D9" s="84"/>
      <c r="E9" s="84"/>
      <c r="F9" s="84"/>
      <c r="G9" s="84"/>
      <c r="H9" s="84"/>
      <c r="I9" s="85"/>
      <c r="J9" s="85"/>
    </row>
    <row r="10" spans="1:10" ht="12.75">
      <c r="A10" s="86">
        <v>2101</v>
      </c>
      <c r="B10" s="87" t="s">
        <v>127</v>
      </c>
      <c r="C10" s="87"/>
      <c r="D10" s="88">
        <f aca="true" t="shared" si="0" ref="D10:J10">D12+D23+D32+D38</f>
        <v>2984938</v>
      </c>
      <c r="E10" s="88">
        <f t="shared" si="0"/>
        <v>531246.48</v>
      </c>
      <c r="F10" s="88">
        <f t="shared" si="0"/>
        <v>3516184.48</v>
      </c>
      <c r="G10" s="88">
        <f t="shared" si="0"/>
        <v>-2221.4599999999627</v>
      </c>
      <c r="H10" s="88">
        <f t="shared" si="0"/>
        <v>3513963.02</v>
      </c>
      <c r="I10" s="88">
        <f t="shared" si="0"/>
        <v>2984938</v>
      </c>
      <c r="J10" s="88">
        <f t="shared" si="0"/>
        <v>2984938</v>
      </c>
    </row>
    <row r="11" spans="1:10" ht="12.75">
      <c r="A11" s="89"/>
      <c r="B11" s="90"/>
      <c r="C11" s="90"/>
      <c r="D11" s="91"/>
      <c r="E11" s="91"/>
      <c r="F11" s="91"/>
      <c r="G11" s="91"/>
      <c r="H11" s="91"/>
      <c r="I11" s="91"/>
      <c r="J11" s="91"/>
    </row>
    <row r="12" spans="1:18" ht="12.75">
      <c r="A12" s="165" t="s">
        <v>45</v>
      </c>
      <c r="B12" s="165" t="s">
        <v>44</v>
      </c>
      <c r="C12" s="165"/>
      <c r="D12" s="166">
        <v>98808</v>
      </c>
      <c r="E12" s="166">
        <v>0</v>
      </c>
      <c r="F12" s="166">
        <v>98808</v>
      </c>
      <c r="G12" s="166">
        <f>0</f>
        <v>0</v>
      </c>
      <c r="H12" s="166">
        <f>H14</f>
        <v>98807.99999999999</v>
      </c>
      <c r="I12" s="166">
        <f>I14</f>
        <v>98808</v>
      </c>
      <c r="J12" s="166">
        <f>J14</f>
        <v>98808</v>
      </c>
      <c r="K12" s="2"/>
      <c r="M12" s="4"/>
      <c r="N12" s="5"/>
      <c r="O12" s="5"/>
      <c r="P12" s="5"/>
      <c r="Q12" s="5"/>
      <c r="R12" s="5"/>
    </row>
    <row r="13" spans="1:18" ht="12.75">
      <c r="A13" s="92">
        <v>48005</v>
      </c>
      <c r="B13" s="210" t="s">
        <v>70</v>
      </c>
      <c r="C13" s="211"/>
      <c r="D13" s="93"/>
      <c r="E13" s="93"/>
      <c r="F13" s="93"/>
      <c r="G13" s="93"/>
      <c r="H13" s="93"/>
      <c r="I13" s="93"/>
      <c r="J13" s="93"/>
      <c r="K13" s="2"/>
      <c r="M13" s="4"/>
      <c r="N13" s="5"/>
      <c r="O13" s="5"/>
      <c r="P13" s="5"/>
      <c r="Q13" s="5"/>
      <c r="R13" s="5"/>
    </row>
    <row r="14" spans="1:18" ht="12.75">
      <c r="A14" s="94"/>
      <c r="B14" s="95">
        <v>3</v>
      </c>
      <c r="C14" s="95" t="s">
        <v>18</v>
      </c>
      <c r="D14" s="96">
        <f>D15+D20</f>
        <v>98808</v>
      </c>
      <c r="E14" s="96">
        <f>E15+E20</f>
        <v>0</v>
      </c>
      <c r="F14" s="96">
        <f>F15+F20</f>
        <v>98808</v>
      </c>
      <c r="G14" s="96">
        <f>G15+G20</f>
        <v>-9.094947017729282E-12</v>
      </c>
      <c r="H14" s="96">
        <f>H15+H20</f>
        <v>98807.99999999999</v>
      </c>
      <c r="I14" s="96">
        <v>98808</v>
      </c>
      <c r="J14" s="96">
        <v>98808</v>
      </c>
      <c r="K14" s="10"/>
      <c r="M14" s="5"/>
      <c r="N14" s="5"/>
      <c r="O14" s="5"/>
      <c r="P14" s="5"/>
      <c r="Q14" s="5"/>
      <c r="R14" s="5"/>
    </row>
    <row r="15" spans="1:18" ht="12.75">
      <c r="A15" s="94"/>
      <c r="B15" s="95">
        <v>32</v>
      </c>
      <c r="C15" s="95" t="s">
        <v>22</v>
      </c>
      <c r="D15" s="96">
        <f>D16+D17+D18+D19</f>
        <v>94500</v>
      </c>
      <c r="E15" s="96">
        <f>E16+E17+E18+E19</f>
        <v>300</v>
      </c>
      <c r="F15" s="96">
        <f>F16+F17+F18+F19</f>
        <v>94800</v>
      </c>
      <c r="G15" s="96">
        <f aca="true" t="shared" si="1" ref="G15:G21">H15-F15</f>
        <v>-1775.4000000000087</v>
      </c>
      <c r="H15" s="96">
        <f>H16+H17+H18+H19</f>
        <v>93024.59999999999</v>
      </c>
      <c r="I15" s="96">
        <v>94500</v>
      </c>
      <c r="J15" s="96">
        <v>94500</v>
      </c>
      <c r="K15" s="2"/>
      <c r="M15" s="5"/>
      <c r="N15" s="5"/>
      <c r="O15" s="5"/>
      <c r="P15" s="5"/>
      <c r="Q15" s="5"/>
      <c r="R15" s="5"/>
    </row>
    <row r="16" spans="1:18" ht="12.75">
      <c r="A16" s="97"/>
      <c r="B16" s="98">
        <v>321</v>
      </c>
      <c r="C16" s="98" t="s">
        <v>23</v>
      </c>
      <c r="D16" s="99">
        <v>4500</v>
      </c>
      <c r="E16" s="99">
        <v>3300</v>
      </c>
      <c r="F16" s="99">
        <v>7800</v>
      </c>
      <c r="G16" s="99">
        <f t="shared" si="1"/>
        <v>6676.24</v>
      </c>
      <c r="H16" s="99">
        <v>14476.24</v>
      </c>
      <c r="I16" s="99">
        <v>0</v>
      </c>
      <c r="J16" s="99">
        <v>0</v>
      </c>
      <c r="K16" s="2"/>
      <c r="M16" s="5"/>
      <c r="N16" s="5"/>
      <c r="O16" s="5"/>
      <c r="P16" s="5"/>
      <c r="Q16" s="5"/>
      <c r="R16" s="5"/>
    </row>
    <row r="17" spans="1:18" ht="15">
      <c r="A17" s="97"/>
      <c r="B17" s="98">
        <v>322</v>
      </c>
      <c r="C17" s="98" t="s">
        <v>27</v>
      </c>
      <c r="D17" s="99">
        <v>51500</v>
      </c>
      <c r="E17" s="99">
        <v>-6400</v>
      </c>
      <c r="F17" s="99">
        <v>45100</v>
      </c>
      <c r="G17" s="99">
        <f t="shared" si="1"/>
        <v>-5382</v>
      </c>
      <c r="H17" s="99">
        <v>39718</v>
      </c>
      <c r="I17" s="99">
        <v>0</v>
      </c>
      <c r="J17" s="99">
        <v>0</v>
      </c>
      <c r="K17" s="2"/>
      <c r="M17" s="5"/>
      <c r="N17" s="6"/>
      <c r="O17" s="5"/>
      <c r="P17" s="5"/>
      <c r="Q17" s="5"/>
      <c r="R17" s="5"/>
    </row>
    <row r="18" spans="1:18" ht="15">
      <c r="A18" s="97"/>
      <c r="B18" s="98">
        <v>323</v>
      </c>
      <c r="C18" s="98" t="s">
        <v>28</v>
      </c>
      <c r="D18" s="99">
        <v>37500</v>
      </c>
      <c r="E18" s="99">
        <v>-600</v>
      </c>
      <c r="F18" s="99">
        <v>36900</v>
      </c>
      <c r="G18" s="99">
        <f t="shared" si="1"/>
        <v>-3604.3700000000026</v>
      </c>
      <c r="H18" s="99">
        <v>33295.63</v>
      </c>
      <c r="I18" s="99">
        <v>0</v>
      </c>
      <c r="J18" s="99">
        <v>0</v>
      </c>
      <c r="K18" s="2"/>
      <c r="M18" s="5"/>
      <c r="N18" s="6"/>
      <c r="O18" s="5"/>
      <c r="P18" s="5"/>
      <c r="Q18" s="5"/>
      <c r="R18" s="5"/>
    </row>
    <row r="19" spans="1:18" ht="15">
      <c r="A19" s="97"/>
      <c r="B19" s="98">
        <v>329</v>
      </c>
      <c r="C19" s="98" t="s">
        <v>24</v>
      </c>
      <c r="D19" s="99">
        <v>1000</v>
      </c>
      <c r="E19" s="99">
        <v>4000</v>
      </c>
      <c r="F19" s="99">
        <v>5000</v>
      </c>
      <c r="G19" s="99">
        <f t="shared" si="1"/>
        <v>534.7299999999996</v>
      </c>
      <c r="H19" s="99">
        <v>5534.73</v>
      </c>
      <c r="I19" s="99">
        <v>0</v>
      </c>
      <c r="J19" s="99">
        <v>0</v>
      </c>
      <c r="K19" s="2"/>
      <c r="M19" s="5"/>
      <c r="N19" s="6"/>
      <c r="O19" s="5"/>
      <c r="P19" s="5"/>
      <c r="Q19" s="5"/>
      <c r="R19" s="5"/>
    </row>
    <row r="20" spans="1:18" ht="15">
      <c r="A20" s="94"/>
      <c r="B20" s="95">
        <v>34</v>
      </c>
      <c r="C20" s="95" t="s">
        <v>25</v>
      </c>
      <c r="D20" s="96">
        <v>4308</v>
      </c>
      <c r="E20" s="96">
        <v>-300</v>
      </c>
      <c r="F20" s="96">
        <v>4008</v>
      </c>
      <c r="G20" s="96">
        <f t="shared" si="1"/>
        <v>1775.3999999999996</v>
      </c>
      <c r="H20" s="96">
        <v>5783.4</v>
      </c>
      <c r="I20" s="96">
        <v>4308</v>
      </c>
      <c r="J20" s="96">
        <v>4308</v>
      </c>
      <c r="K20" s="2"/>
      <c r="M20" s="5"/>
      <c r="N20" s="6"/>
      <c r="O20" s="5"/>
      <c r="P20" s="5"/>
      <c r="Q20" s="5"/>
      <c r="R20" s="5"/>
    </row>
    <row r="21" spans="1:18" ht="12.75">
      <c r="A21" s="97"/>
      <c r="B21" s="98">
        <v>343</v>
      </c>
      <c r="C21" s="98" t="s">
        <v>29</v>
      </c>
      <c r="D21" s="99">
        <v>4308</v>
      </c>
      <c r="E21" s="99">
        <v>-300</v>
      </c>
      <c r="F21" s="99">
        <v>4008</v>
      </c>
      <c r="G21" s="99">
        <f t="shared" si="1"/>
        <v>1775.3999999999996</v>
      </c>
      <c r="H21" s="99">
        <v>5783.4</v>
      </c>
      <c r="I21" s="99"/>
      <c r="J21" s="99"/>
      <c r="K21" s="2"/>
      <c r="M21" s="5"/>
      <c r="N21" s="4"/>
      <c r="O21" s="5"/>
      <c r="P21" s="5"/>
      <c r="Q21" s="5"/>
      <c r="R21" s="5"/>
    </row>
    <row r="22" spans="1:18" ht="12.75">
      <c r="A22" s="97"/>
      <c r="B22" s="98"/>
      <c r="C22" s="98"/>
      <c r="D22" s="99"/>
      <c r="E22" s="99"/>
      <c r="F22" s="99"/>
      <c r="G22" s="99"/>
      <c r="H22" s="99"/>
      <c r="I22" s="99"/>
      <c r="J22" s="99"/>
      <c r="K22" s="2"/>
      <c r="M22" s="5"/>
      <c r="N22" s="4"/>
      <c r="O22" s="5"/>
      <c r="P22" s="5"/>
      <c r="Q22" s="5"/>
      <c r="R22" s="5"/>
    </row>
    <row r="23" spans="1:18" ht="12.75">
      <c r="A23" s="163" t="s">
        <v>46</v>
      </c>
      <c r="B23" s="163" t="s">
        <v>47</v>
      </c>
      <c r="C23" s="163"/>
      <c r="D23" s="166">
        <v>226780</v>
      </c>
      <c r="E23" s="166">
        <v>41896.48</v>
      </c>
      <c r="F23" s="166">
        <v>268676.48</v>
      </c>
      <c r="G23" s="166">
        <f>G25</f>
        <v>-3221.4599999999627</v>
      </c>
      <c r="H23" s="166">
        <f>H25</f>
        <v>265455.02</v>
      </c>
      <c r="I23" s="166">
        <f>I25</f>
        <v>226780</v>
      </c>
      <c r="J23" s="166">
        <f>J25</f>
        <v>226780</v>
      </c>
      <c r="K23" s="3"/>
      <c r="M23" s="5"/>
      <c r="N23" s="5"/>
      <c r="O23" s="5"/>
      <c r="P23" s="5"/>
      <c r="Q23" s="5"/>
      <c r="R23" s="5"/>
    </row>
    <row r="24" spans="1:18" ht="12.75">
      <c r="A24" s="101">
        <v>48005</v>
      </c>
      <c r="B24" s="208" t="s">
        <v>70</v>
      </c>
      <c r="C24" s="209"/>
      <c r="D24" s="93"/>
      <c r="E24" s="93"/>
      <c r="F24" s="93"/>
      <c r="G24" s="93"/>
      <c r="H24" s="93"/>
      <c r="I24" s="93"/>
      <c r="J24" s="93"/>
      <c r="K24" s="3"/>
      <c r="M24" s="5"/>
      <c r="N24" s="5"/>
      <c r="O24" s="5"/>
      <c r="P24" s="5"/>
      <c r="Q24" s="5"/>
      <c r="R24" s="5"/>
    </row>
    <row r="25" spans="1:18" ht="12.75">
      <c r="A25" s="94"/>
      <c r="B25" s="95">
        <v>3</v>
      </c>
      <c r="C25" s="95" t="s">
        <v>18</v>
      </c>
      <c r="D25" s="96">
        <f>D26+D29</f>
        <v>226780</v>
      </c>
      <c r="E25" s="96">
        <f>E26+E29</f>
        <v>41896.48</v>
      </c>
      <c r="F25" s="96">
        <f>F26+F29</f>
        <v>268676.48</v>
      </c>
      <c r="G25" s="96">
        <f>H25-F25</f>
        <v>-3221.4599999999627</v>
      </c>
      <c r="H25" s="96">
        <f>H26+H29</f>
        <v>265455.02</v>
      </c>
      <c r="I25" s="96">
        <v>226780</v>
      </c>
      <c r="J25" s="96">
        <v>226780</v>
      </c>
      <c r="K25" s="3"/>
      <c r="M25" s="5"/>
      <c r="N25" s="5"/>
      <c r="O25" s="5"/>
      <c r="P25" s="5"/>
      <c r="Q25" s="5"/>
      <c r="R25" s="5"/>
    </row>
    <row r="26" spans="1:18" ht="12.75">
      <c r="A26" s="94"/>
      <c r="B26" s="95">
        <v>32</v>
      </c>
      <c r="C26" s="95" t="s">
        <v>22</v>
      </c>
      <c r="D26" s="96">
        <v>2500</v>
      </c>
      <c r="E26" s="96">
        <f>E28</f>
        <v>7100</v>
      </c>
      <c r="F26" s="96">
        <f>F28</f>
        <v>9600</v>
      </c>
      <c r="G26" s="96">
        <v>0</v>
      </c>
      <c r="H26" s="96">
        <f>H28</f>
        <v>9600</v>
      </c>
      <c r="I26" s="96">
        <v>2500</v>
      </c>
      <c r="J26" s="96">
        <v>2500</v>
      </c>
      <c r="K26" s="3"/>
      <c r="M26" s="5"/>
      <c r="N26" s="5"/>
      <c r="O26" s="5"/>
      <c r="P26" s="5"/>
      <c r="Q26" s="5"/>
      <c r="R26" s="5"/>
    </row>
    <row r="27" spans="1:18" ht="12.75">
      <c r="A27" s="97"/>
      <c r="B27" s="98">
        <v>322</v>
      </c>
      <c r="C27" s="98" t="s">
        <v>27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3"/>
      <c r="M27" s="5"/>
      <c r="N27" s="5"/>
      <c r="O27" s="5"/>
      <c r="P27" s="5"/>
      <c r="Q27" s="5"/>
      <c r="R27" s="5"/>
    </row>
    <row r="28" spans="1:11" ht="12.75">
      <c r="A28" s="97"/>
      <c r="B28" s="98">
        <v>323</v>
      </c>
      <c r="C28" s="98" t="s">
        <v>28</v>
      </c>
      <c r="D28" s="99">
        <v>2500</v>
      </c>
      <c r="E28" s="99">
        <v>7100</v>
      </c>
      <c r="F28" s="99">
        <v>9600</v>
      </c>
      <c r="G28" s="99">
        <v>0</v>
      </c>
      <c r="H28" s="99">
        <v>9600</v>
      </c>
      <c r="I28" s="99">
        <v>0</v>
      </c>
      <c r="J28" s="99">
        <v>0</v>
      </c>
      <c r="K28" s="3"/>
    </row>
    <row r="29" spans="1:11" ht="12.75">
      <c r="A29" s="94"/>
      <c r="B29" s="95">
        <v>37</v>
      </c>
      <c r="C29" s="95" t="s">
        <v>30</v>
      </c>
      <c r="D29" s="96">
        <v>224280</v>
      </c>
      <c r="E29" s="96">
        <f>E30</f>
        <v>34796.48</v>
      </c>
      <c r="F29" s="96">
        <f>F30</f>
        <v>259076.48</v>
      </c>
      <c r="G29" s="96">
        <f>G30</f>
        <v>-3221.460000000021</v>
      </c>
      <c r="H29" s="96">
        <f>H30</f>
        <v>255855.02</v>
      </c>
      <c r="I29" s="96">
        <v>224280</v>
      </c>
      <c r="J29" s="96">
        <v>224280</v>
      </c>
      <c r="K29" s="3"/>
    </row>
    <row r="30" spans="1:11" ht="12.75">
      <c r="A30" s="97"/>
      <c r="B30" s="98">
        <v>372</v>
      </c>
      <c r="C30" s="98" t="s">
        <v>48</v>
      </c>
      <c r="D30" s="99">
        <v>224280</v>
      </c>
      <c r="E30" s="99">
        <v>34796.48</v>
      </c>
      <c r="F30" s="99">
        <v>259076.48</v>
      </c>
      <c r="G30" s="99">
        <f>H30-F30</f>
        <v>-3221.460000000021</v>
      </c>
      <c r="H30" s="99">
        <v>255855.02</v>
      </c>
      <c r="I30" s="99">
        <v>0</v>
      </c>
      <c r="J30" s="99">
        <v>0</v>
      </c>
      <c r="K30" s="3"/>
    </row>
    <row r="31" spans="1:11" ht="12.75">
      <c r="A31" s="94"/>
      <c r="B31" s="95"/>
      <c r="C31" s="95"/>
      <c r="D31" s="99"/>
      <c r="E31" s="99"/>
      <c r="F31" s="99"/>
      <c r="G31" s="99"/>
      <c r="H31" s="99"/>
      <c r="I31" s="99"/>
      <c r="J31" s="99"/>
      <c r="K31" s="3"/>
    </row>
    <row r="32" spans="1:11" ht="12.75">
      <c r="A32" s="163" t="s">
        <v>80</v>
      </c>
      <c r="B32" s="163" t="s">
        <v>81</v>
      </c>
      <c r="C32" s="163"/>
      <c r="D32" s="166">
        <v>0</v>
      </c>
      <c r="E32" s="166">
        <v>2000</v>
      </c>
      <c r="F32" s="166">
        <v>2000</v>
      </c>
      <c r="G32" s="166">
        <v>0</v>
      </c>
      <c r="H32" s="166">
        <v>2000</v>
      </c>
      <c r="I32" s="166">
        <v>0</v>
      </c>
      <c r="J32" s="166">
        <v>0</v>
      </c>
      <c r="K32" s="3"/>
    </row>
    <row r="33" spans="1:11" ht="12.75">
      <c r="A33" s="101">
        <v>55254</v>
      </c>
      <c r="B33" s="208" t="s">
        <v>82</v>
      </c>
      <c r="C33" s="209"/>
      <c r="D33" s="93"/>
      <c r="E33" s="93"/>
      <c r="F33" s="93"/>
      <c r="G33" s="93"/>
      <c r="H33" s="93"/>
      <c r="I33" s="93"/>
      <c r="J33" s="93"/>
      <c r="K33" s="3"/>
    </row>
    <row r="34" spans="1:11" ht="12.75">
      <c r="A34" s="94"/>
      <c r="B34" s="94">
        <v>3</v>
      </c>
      <c r="C34" s="94" t="s">
        <v>18</v>
      </c>
      <c r="D34" s="96">
        <v>0</v>
      </c>
      <c r="E34" s="96">
        <f>E35</f>
        <v>2000</v>
      </c>
      <c r="F34" s="96">
        <f>F35</f>
        <v>2000</v>
      </c>
      <c r="G34" s="96">
        <v>0</v>
      </c>
      <c r="H34" s="96">
        <v>0</v>
      </c>
      <c r="I34" s="102">
        <v>0</v>
      </c>
      <c r="J34" s="102">
        <v>0</v>
      </c>
      <c r="K34" s="3"/>
    </row>
    <row r="35" spans="1:11" ht="12.75">
      <c r="A35" s="97"/>
      <c r="B35" s="97">
        <v>32</v>
      </c>
      <c r="C35" s="97" t="s">
        <v>22</v>
      </c>
      <c r="D35" s="99">
        <v>0</v>
      </c>
      <c r="E35" s="99">
        <f>E36</f>
        <v>2000</v>
      </c>
      <c r="F35" s="99">
        <f>F36</f>
        <v>2000</v>
      </c>
      <c r="G35" s="99">
        <v>0</v>
      </c>
      <c r="H35" s="99">
        <v>0</v>
      </c>
      <c r="I35" s="103">
        <v>0</v>
      </c>
      <c r="J35" s="103">
        <v>0</v>
      </c>
      <c r="K35" s="3"/>
    </row>
    <row r="36" spans="1:10" ht="12.75">
      <c r="A36" s="97"/>
      <c r="B36" s="97">
        <v>322</v>
      </c>
      <c r="C36" s="97" t="s">
        <v>27</v>
      </c>
      <c r="D36" s="99">
        <v>0</v>
      </c>
      <c r="E36" s="99">
        <v>2000</v>
      </c>
      <c r="F36" s="99">
        <v>2000</v>
      </c>
      <c r="G36" s="99">
        <v>0</v>
      </c>
      <c r="H36" s="99">
        <v>0</v>
      </c>
      <c r="I36" s="103"/>
      <c r="J36" s="103"/>
    </row>
    <row r="37" spans="1:10" ht="12.75">
      <c r="A37" s="97"/>
      <c r="B37" s="97"/>
      <c r="C37" s="97"/>
      <c r="D37" s="99"/>
      <c r="E37" s="99"/>
      <c r="F37" s="99"/>
      <c r="G37" s="99"/>
      <c r="H37" s="99"/>
      <c r="I37" s="103"/>
      <c r="J37" s="103"/>
    </row>
    <row r="38" spans="1:10" ht="12.75">
      <c r="A38" s="163" t="s">
        <v>112</v>
      </c>
      <c r="B38" s="163" t="s">
        <v>17</v>
      </c>
      <c r="C38" s="163"/>
      <c r="D38" s="166">
        <f>D40</f>
        <v>2659350</v>
      </c>
      <c r="E38" s="166">
        <f>E40</f>
        <v>487350</v>
      </c>
      <c r="F38" s="166">
        <f>F40</f>
        <v>3146700</v>
      </c>
      <c r="G38" s="166">
        <f>H38-F38</f>
        <v>1000</v>
      </c>
      <c r="H38" s="166">
        <f>H40</f>
        <v>3147700</v>
      </c>
      <c r="I38" s="166">
        <f>I40</f>
        <v>2659350</v>
      </c>
      <c r="J38" s="166">
        <f>J40</f>
        <v>2659350</v>
      </c>
    </row>
    <row r="39" spans="1:10" ht="12.75">
      <c r="A39" s="101">
        <v>53082</v>
      </c>
      <c r="B39" s="208" t="s">
        <v>64</v>
      </c>
      <c r="C39" s="209"/>
      <c r="D39" s="93"/>
      <c r="E39" s="93"/>
      <c r="F39" s="93"/>
      <c r="G39" s="93"/>
      <c r="H39" s="93"/>
      <c r="I39" s="93"/>
      <c r="J39" s="93"/>
    </row>
    <row r="40" spans="1:10" ht="12.75">
      <c r="A40" s="94"/>
      <c r="B40" s="94">
        <v>3</v>
      </c>
      <c r="C40" s="95" t="s">
        <v>18</v>
      </c>
      <c r="D40" s="96">
        <f>D41+D45</f>
        <v>2659350</v>
      </c>
      <c r="E40" s="96">
        <f>E41+E45+E49</f>
        <v>487350</v>
      </c>
      <c r="F40" s="96">
        <f>F41+F45+F49</f>
        <v>3146700</v>
      </c>
      <c r="G40" s="96">
        <v>1000</v>
      </c>
      <c r="H40" s="96">
        <f>H41+H45+H49</f>
        <v>3147700</v>
      </c>
      <c r="I40" s="96">
        <v>2659350</v>
      </c>
      <c r="J40" s="96">
        <v>2659350</v>
      </c>
    </row>
    <row r="41" spans="1:10" ht="12.75">
      <c r="A41" s="94"/>
      <c r="B41" s="94">
        <v>31</v>
      </c>
      <c r="C41" s="95" t="s">
        <v>19</v>
      </c>
      <c r="D41" s="96">
        <f>D42+D43+D44</f>
        <v>2520000</v>
      </c>
      <c r="E41" s="96">
        <f>E44+E43+E42</f>
        <v>475500</v>
      </c>
      <c r="F41" s="96">
        <f>F42+F43+F44</f>
        <v>2995500</v>
      </c>
      <c r="G41" s="96">
        <v>0</v>
      </c>
      <c r="H41" s="96">
        <f>H42+H43+H44</f>
        <v>2995500</v>
      </c>
      <c r="I41" s="96">
        <v>2520000</v>
      </c>
      <c r="J41" s="96">
        <v>2520000</v>
      </c>
    </row>
    <row r="42" spans="1:10" ht="12.75">
      <c r="A42" s="97"/>
      <c r="B42" s="97">
        <v>311</v>
      </c>
      <c r="C42" s="98" t="s">
        <v>20</v>
      </c>
      <c r="D42" s="99">
        <v>2100000</v>
      </c>
      <c r="E42" s="99">
        <v>400000</v>
      </c>
      <c r="F42" s="99">
        <v>2500000</v>
      </c>
      <c r="G42" s="99">
        <v>0</v>
      </c>
      <c r="H42" s="99">
        <v>2500000</v>
      </c>
      <c r="I42" s="99">
        <v>0</v>
      </c>
      <c r="J42" s="99">
        <v>0</v>
      </c>
    </row>
    <row r="43" spans="1:10" ht="12.75">
      <c r="A43" s="97"/>
      <c r="B43" s="97">
        <v>312</v>
      </c>
      <c r="C43" s="98" t="s">
        <v>26</v>
      </c>
      <c r="D43" s="99">
        <v>70000</v>
      </c>
      <c r="E43" s="99">
        <v>25000</v>
      </c>
      <c r="F43" s="99">
        <v>95000</v>
      </c>
      <c r="G43" s="99">
        <v>0</v>
      </c>
      <c r="H43" s="99">
        <v>95000</v>
      </c>
      <c r="I43" s="99">
        <v>0</v>
      </c>
      <c r="J43" s="99">
        <v>0</v>
      </c>
    </row>
    <row r="44" spans="1:11" ht="12.75">
      <c r="A44" s="97"/>
      <c r="B44" s="97">
        <v>313</v>
      </c>
      <c r="C44" s="98" t="s">
        <v>21</v>
      </c>
      <c r="D44" s="99">
        <v>350000</v>
      </c>
      <c r="E44" s="99">
        <v>50500</v>
      </c>
      <c r="F44" s="99">
        <v>400500</v>
      </c>
      <c r="G44" s="99">
        <v>0</v>
      </c>
      <c r="H44" s="99">
        <v>400500</v>
      </c>
      <c r="I44" s="99">
        <v>0</v>
      </c>
      <c r="J44" s="99">
        <v>0</v>
      </c>
      <c r="K44" s="1"/>
    </row>
    <row r="45" spans="1:11" ht="12.75">
      <c r="A45" s="94"/>
      <c r="B45" s="94">
        <v>32</v>
      </c>
      <c r="C45" s="95" t="s">
        <v>22</v>
      </c>
      <c r="D45" s="96">
        <f>D46+D48</f>
        <v>139350</v>
      </c>
      <c r="E45" s="96">
        <f>E48+E47</f>
        <v>8850</v>
      </c>
      <c r="F45" s="96">
        <f>F46+F47+F48</f>
        <v>148200</v>
      </c>
      <c r="G45" s="96">
        <v>0</v>
      </c>
      <c r="H45" s="96">
        <f>H46+H47+H48</f>
        <v>148200</v>
      </c>
      <c r="I45" s="96">
        <v>139350</v>
      </c>
      <c r="J45" s="96">
        <v>139350</v>
      </c>
      <c r="K45" s="1"/>
    </row>
    <row r="46" spans="1:10" ht="12.75">
      <c r="A46" s="97"/>
      <c r="B46" s="97">
        <v>321</v>
      </c>
      <c r="C46" s="98" t="s">
        <v>23</v>
      </c>
      <c r="D46" s="99">
        <v>130000</v>
      </c>
      <c r="E46" s="99">
        <v>0</v>
      </c>
      <c r="F46" s="99">
        <v>130000</v>
      </c>
      <c r="G46" s="99">
        <v>0</v>
      </c>
      <c r="H46" s="99">
        <v>130000</v>
      </c>
      <c r="I46" s="99">
        <v>0</v>
      </c>
      <c r="J46" s="99">
        <v>0</v>
      </c>
    </row>
    <row r="47" spans="1:10" ht="12.75">
      <c r="A47" s="97"/>
      <c r="B47" s="97">
        <v>323</v>
      </c>
      <c r="C47" s="98" t="s">
        <v>117</v>
      </c>
      <c r="D47" s="99">
        <v>0</v>
      </c>
      <c r="E47" s="99">
        <v>3850</v>
      </c>
      <c r="F47" s="99">
        <v>3850</v>
      </c>
      <c r="G47" s="99">
        <v>0</v>
      </c>
      <c r="H47" s="99">
        <v>3850</v>
      </c>
      <c r="I47" s="99">
        <v>0</v>
      </c>
      <c r="J47" s="99">
        <v>0</v>
      </c>
    </row>
    <row r="48" spans="1:10" ht="12.75">
      <c r="A48" s="104"/>
      <c r="B48" s="104">
        <v>329</v>
      </c>
      <c r="C48" s="105" t="s">
        <v>147</v>
      </c>
      <c r="D48" s="106">
        <v>9350</v>
      </c>
      <c r="E48" s="106">
        <v>5000</v>
      </c>
      <c r="F48" s="106">
        <v>14350</v>
      </c>
      <c r="G48" s="106">
        <v>0</v>
      </c>
      <c r="H48" s="106">
        <v>14350</v>
      </c>
      <c r="I48" s="106">
        <v>0</v>
      </c>
      <c r="J48" s="106">
        <v>0</v>
      </c>
    </row>
    <row r="49" spans="1:10" ht="12.75">
      <c r="A49" s="107"/>
      <c r="B49" s="107">
        <v>34</v>
      </c>
      <c r="C49" s="108" t="s">
        <v>25</v>
      </c>
      <c r="D49" s="109">
        <v>0</v>
      </c>
      <c r="E49" s="109">
        <v>3000</v>
      </c>
      <c r="F49" s="109">
        <v>3000</v>
      </c>
      <c r="G49" s="109">
        <f>G50</f>
        <v>1000</v>
      </c>
      <c r="H49" s="109">
        <f>H50</f>
        <v>4000</v>
      </c>
      <c r="I49" s="109">
        <v>0</v>
      </c>
      <c r="J49" s="109">
        <v>0</v>
      </c>
    </row>
    <row r="50" spans="1:10" ht="12.75">
      <c r="A50" s="104"/>
      <c r="B50" s="104">
        <v>343</v>
      </c>
      <c r="C50" s="105" t="s">
        <v>29</v>
      </c>
      <c r="D50" s="106">
        <v>0</v>
      </c>
      <c r="E50" s="106">
        <v>3000</v>
      </c>
      <c r="F50" s="106">
        <v>3000</v>
      </c>
      <c r="G50" s="106">
        <f>H50-F50</f>
        <v>1000</v>
      </c>
      <c r="H50" s="106">
        <v>4000</v>
      </c>
      <c r="I50" s="106">
        <v>0</v>
      </c>
      <c r="J50" s="106">
        <v>0</v>
      </c>
    </row>
    <row r="51" spans="1:10" ht="12.75">
      <c r="A51" s="104"/>
      <c r="B51" s="110"/>
      <c r="C51" s="111"/>
      <c r="D51" s="106"/>
      <c r="E51" s="106"/>
      <c r="F51" s="106"/>
      <c r="G51" s="106"/>
      <c r="H51" s="106"/>
      <c r="I51" s="106"/>
      <c r="J51" s="106"/>
    </row>
    <row r="52" spans="1:10" ht="12.75">
      <c r="A52" s="112" t="s">
        <v>50</v>
      </c>
      <c r="B52" s="206" t="s">
        <v>148</v>
      </c>
      <c r="C52" s="207"/>
      <c r="D52" s="113">
        <f>D56</f>
        <v>76988.33</v>
      </c>
      <c r="E52" s="113">
        <f>E56</f>
        <v>25620</v>
      </c>
      <c r="F52" s="113">
        <f>F56</f>
        <v>102608.33</v>
      </c>
      <c r="G52" s="113">
        <f>G54</f>
        <v>-8978.330000000002</v>
      </c>
      <c r="H52" s="113">
        <f>H54</f>
        <v>93630</v>
      </c>
      <c r="I52" s="113">
        <f>I56</f>
        <v>76988.33</v>
      </c>
      <c r="J52" s="113">
        <f>J56</f>
        <v>76988.33</v>
      </c>
    </row>
    <row r="53" spans="1:10" ht="12.75">
      <c r="A53" s="114"/>
      <c r="B53" s="115"/>
      <c r="C53" s="116"/>
      <c r="D53" s="117"/>
      <c r="E53" s="117"/>
      <c r="F53" s="117"/>
      <c r="G53" s="117"/>
      <c r="H53" s="117"/>
      <c r="I53" s="118"/>
      <c r="J53" s="118"/>
    </row>
    <row r="54" spans="1:10" ht="12.75">
      <c r="A54" s="167" t="s">
        <v>49</v>
      </c>
      <c r="B54" s="212" t="s">
        <v>145</v>
      </c>
      <c r="C54" s="213"/>
      <c r="D54" s="164">
        <f aca="true" t="shared" si="2" ref="D54:J54">D56</f>
        <v>76988.33</v>
      </c>
      <c r="E54" s="164">
        <f t="shared" si="2"/>
        <v>25620</v>
      </c>
      <c r="F54" s="164">
        <f t="shared" si="2"/>
        <v>102608.33</v>
      </c>
      <c r="G54" s="164">
        <f t="shared" si="2"/>
        <v>-8978.330000000002</v>
      </c>
      <c r="H54" s="164">
        <f t="shared" si="2"/>
        <v>93630</v>
      </c>
      <c r="I54" s="164">
        <f t="shared" si="2"/>
        <v>76988.33</v>
      </c>
      <c r="J54" s="164">
        <f t="shared" si="2"/>
        <v>76988.33</v>
      </c>
    </row>
    <row r="55" spans="1:10" ht="12.75">
      <c r="A55" s="120" t="s">
        <v>94</v>
      </c>
      <c r="B55" s="121" t="s">
        <v>146</v>
      </c>
      <c r="C55" s="121"/>
      <c r="D55" s="122"/>
      <c r="E55" s="122"/>
      <c r="F55" s="122"/>
      <c r="G55" s="122"/>
      <c r="H55" s="122"/>
      <c r="I55" s="122"/>
      <c r="J55" s="122"/>
    </row>
    <row r="56" spans="1:10" ht="12.75">
      <c r="A56" s="123"/>
      <c r="B56" s="107">
        <v>3</v>
      </c>
      <c r="C56" s="107" t="s">
        <v>18</v>
      </c>
      <c r="D56" s="109">
        <f>D57</f>
        <v>76988.33</v>
      </c>
      <c r="E56" s="109">
        <f>E57</f>
        <v>25620</v>
      </c>
      <c r="F56" s="109">
        <f>F57</f>
        <v>102608.33</v>
      </c>
      <c r="G56" s="109">
        <f>G57</f>
        <v>-8978.330000000002</v>
      </c>
      <c r="H56" s="109">
        <f>H57</f>
        <v>93630</v>
      </c>
      <c r="I56" s="109">
        <v>76988.33</v>
      </c>
      <c r="J56" s="109">
        <v>76988.33</v>
      </c>
    </row>
    <row r="57" spans="1:10" ht="12.75">
      <c r="A57" s="124"/>
      <c r="B57" s="104">
        <v>32</v>
      </c>
      <c r="C57" s="104" t="s">
        <v>22</v>
      </c>
      <c r="D57" s="106">
        <f>D58+D60</f>
        <v>76988.33</v>
      </c>
      <c r="E57" s="106">
        <f>E58</f>
        <v>25620</v>
      </c>
      <c r="F57" s="106">
        <f>F58+F60</f>
        <v>102608.33</v>
      </c>
      <c r="G57" s="106">
        <f>H57-F57</f>
        <v>-8978.330000000002</v>
      </c>
      <c r="H57" s="106">
        <f>H58+H59+H60</f>
        <v>93630</v>
      </c>
      <c r="I57" s="106">
        <v>76988.33</v>
      </c>
      <c r="J57" s="106">
        <v>76988.33</v>
      </c>
    </row>
    <row r="58" spans="1:10" ht="12.75">
      <c r="A58" s="124"/>
      <c r="B58" s="104">
        <v>322</v>
      </c>
      <c r="C58" s="104" t="s">
        <v>23</v>
      </c>
      <c r="D58" s="106">
        <v>70000</v>
      </c>
      <c r="E58" s="106">
        <v>25620</v>
      </c>
      <c r="F58" s="106">
        <v>95620</v>
      </c>
      <c r="G58" s="106">
        <f>H58-F58</f>
        <v>-12620</v>
      </c>
      <c r="H58" s="106">
        <v>83000</v>
      </c>
      <c r="I58" s="106"/>
      <c r="J58" s="106"/>
    </row>
    <row r="59" spans="1:10" ht="12.75">
      <c r="A59" s="124"/>
      <c r="B59" s="104">
        <v>323</v>
      </c>
      <c r="C59" s="104" t="s">
        <v>117</v>
      </c>
      <c r="D59" s="106">
        <v>0</v>
      </c>
      <c r="E59" s="106">
        <v>0</v>
      </c>
      <c r="F59" s="106">
        <v>0</v>
      </c>
      <c r="G59" s="106">
        <f>H59-F59</f>
        <v>4830</v>
      </c>
      <c r="H59" s="106">
        <v>4830</v>
      </c>
      <c r="I59" s="106"/>
      <c r="J59" s="106"/>
    </row>
    <row r="60" spans="1:10" ht="12.75">
      <c r="A60" s="104"/>
      <c r="B60" s="104">
        <v>329</v>
      </c>
      <c r="C60" s="105" t="s">
        <v>147</v>
      </c>
      <c r="D60" s="106">
        <v>6988.33</v>
      </c>
      <c r="E60" s="106">
        <v>0</v>
      </c>
      <c r="F60" s="106">
        <v>6988.33</v>
      </c>
      <c r="G60" s="106">
        <f>H60-F60</f>
        <v>-1188.33</v>
      </c>
      <c r="H60" s="106">
        <v>5800</v>
      </c>
      <c r="I60" s="106"/>
      <c r="J60" s="106"/>
    </row>
    <row r="61" spans="1:10" ht="12.75">
      <c r="A61" s="104"/>
      <c r="B61" s="104"/>
      <c r="C61" s="105"/>
      <c r="D61" s="106"/>
      <c r="E61" s="106"/>
      <c r="F61" s="106"/>
      <c r="G61" s="106"/>
      <c r="H61" s="106"/>
      <c r="I61" s="106"/>
      <c r="J61" s="106"/>
    </row>
    <row r="62" spans="1:10" ht="12.75">
      <c r="A62" s="112" t="s">
        <v>50</v>
      </c>
      <c r="B62" s="206" t="s">
        <v>144</v>
      </c>
      <c r="C62" s="207"/>
      <c r="D62" s="88">
        <f>D64+D79+D94+D100+D111+D118</f>
        <v>308510</v>
      </c>
      <c r="E62" s="88">
        <f>E64+E79</f>
        <v>90700</v>
      </c>
      <c r="F62" s="88">
        <f>F64+F79+F94+F100+F111+F118</f>
        <v>399210</v>
      </c>
      <c r="G62" s="88">
        <f>G64+G79+G94+G100+G111+G118</f>
        <v>51193.4</v>
      </c>
      <c r="H62" s="88">
        <f>H64+H79+H94+H100+H111+H118</f>
        <v>450403.4</v>
      </c>
      <c r="I62" s="88">
        <f>I64+I79+I94+I100+I111+I118</f>
        <v>308510</v>
      </c>
      <c r="J62" s="88">
        <f>J64+J79+J94+J100+J111+J118</f>
        <v>308510</v>
      </c>
    </row>
    <row r="63" spans="1:10" ht="12.75">
      <c r="A63" s="114"/>
      <c r="B63" s="115"/>
      <c r="C63" s="116"/>
      <c r="D63" s="91"/>
      <c r="E63" s="91"/>
      <c r="F63" s="91"/>
      <c r="G63" s="91"/>
      <c r="H63" s="91"/>
      <c r="I63" s="91"/>
      <c r="J63" s="91"/>
    </row>
    <row r="64" spans="1:10" ht="12.75">
      <c r="A64" s="163" t="s">
        <v>51</v>
      </c>
      <c r="B64" s="163" t="s">
        <v>52</v>
      </c>
      <c r="C64" s="163"/>
      <c r="D64" s="164">
        <f>D66+D75</f>
        <v>65000</v>
      </c>
      <c r="E64" s="164">
        <f>E66</f>
        <v>13200</v>
      </c>
      <c r="F64" s="164">
        <f>F66+F75</f>
        <v>78200</v>
      </c>
      <c r="G64" s="164">
        <f>G66</f>
        <v>44300</v>
      </c>
      <c r="H64" s="164">
        <f>H66+H75</f>
        <v>122500</v>
      </c>
      <c r="I64" s="164">
        <f>I66+I75</f>
        <v>65000</v>
      </c>
      <c r="J64" s="164">
        <f>J66+J75</f>
        <v>65000</v>
      </c>
    </row>
    <row r="65" spans="1:10" ht="12.75">
      <c r="A65" s="125" t="s">
        <v>95</v>
      </c>
      <c r="B65" s="101" t="s">
        <v>66</v>
      </c>
      <c r="C65" s="101"/>
      <c r="D65" s="122"/>
      <c r="E65" s="122"/>
      <c r="F65" s="122"/>
      <c r="G65" s="122"/>
      <c r="H65" s="122"/>
      <c r="I65" s="122"/>
      <c r="J65" s="122"/>
    </row>
    <row r="66" spans="1:10" ht="12.75">
      <c r="A66" s="94"/>
      <c r="B66" s="95">
        <v>3</v>
      </c>
      <c r="C66" s="95" t="s">
        <v>18</v>
      </c>
      <c r="D66" s="96">
        <v>60000</v>
      </c>
      <c r="E66" s="96">
        <f>E67+E71</f>
        <v>13200</v>
      </c>
      <c r="F66" s="96">
        <v>73200</v>
      </c>
      <c r="G66" s="96">
        <f>H66-F66</f>
        <v>44300</v>
      </c>
      <c r="H66" s="96">
        <f>H67+H71</f>
        <v>117500</v>
      </c>
      <c r="I66" s="96">
        <v>60000</v>
      </c>
      <c r="J66" s="96">
        <v>60000</v>
      </c>
    </row>
    <row r="67" spans="1:10" ht="12.75">
      <c r="A67" s="94"/>
      <c r="B67" s="95">
        <v>32</v>
      </c>
      <c r="C67" s="95" t="s">
        <v>22</v>
      </c>
      <c r="D67" s="96">
        <v>60000</v>
      </c>
      <c r="E67" s="96">
        <v>13000</v>
      </c>
      <c r="F67" s="96">
        <v>73000</v>
      </c>
      <c r="G67" s="96">
        <f>H67-F67</f>
        <v>44300</v>
      </c>
      <c r="H67" s="96">
        <f>H68+H69+H70</f>
        <v>117300</v>
      </c>
      <c r="I67" s="96">
        <v>60000</v>
      </c>
      <c r="J67" s="96">
        <v>60000</v>
      </c>
    </row>
    <row r="68" spans="1:10" ht="12.75">
      <c r="A68" s="94"/>
      <c r="B68" s="98">
        <v>321</v>
      </c>
      <c r="C68" s="98" t="s">
        <v>23</v>
      </c>
      <c r="D68" s="96">
        <v>0</v>
      </c>
      <c r="E68" s="96">
        <v>0</v>
      </c>
      <c r="F68" s="96">
        <v>0</v>
      </c>
      <c r="G68" s="96">
        <f>H68-F68</f>
        <v>3500</v>
      </c>
      <c r="H68" s="99">
        <v>3500</v>
      </c>
      <c r="I68" s="96"/>
      <c r="J68" s="96"/>
    </row>
    <row r="69" spans="1:10" ht="12.75">
      <c r="A69" s="97"/>
      <c r="B69" s="98">
        <v>322</v>
      </c>
      <c r="C69" s="98" t="s">
        <v>116</v>
      </c>
      <c r="D69" s="99">
        <v>60000</v>
      </c>
      <c r="E69" s="99">
        <v>10000</v>
      </c>
      <c r="F69" s="99">
        <v>70000</v>
      </c>
      <c r="G69" s="99">
        <f>H69-F69</f>
        <v>37000</v>
      </c>
      <c r="H69" s="99">
        <v>107000</v>
      </c>
      <c r="I69" s="99"/>
      <c r="J69" s="99"/>
    </row>
    <row r="70" spans="1:10" ht="12.75">
      <c r="A70" s="97"/>
      <c r="B70" s="98">
        <v>323</v>
      </c>
      <c r="C70" s="98" t="s">
        <v>117</v>
      </c>
      <c r="D70" s="99">
        <v>0</v>
      </c>
      <c r="E70" s="99">
        <v>3000</v>
      </c>
      <c r="F70" s="99">
        <v>3000</v>
      </c>
      <c r="G70" s="99">
        <f>H70-F70</f>
        <v>3800</v>
      </c>
      <c r="H70" s="99">
        <v>6800</v>
      </c>
      <c r="I70" s="99"/>
      <c r="J70" s="99"/>
    </row>
    <row r="71" spans="1:10" ht="12.75">
      <c r="A71" s="94"/>
      <c r="B71" s="95">
        <v>37</v>
      </c>
      <c r="C71" s="95" t="s">
        <v>149</v>
      </c>
      <c r="D71" s="96"/>
      <c r="E71" s="96">
        <v>200</v>
      </c>
      <c r="F71" s="96">
        <v>200</v>
      </c>
      <c r="G71" s="96">
        <v>0</v>
      </c>
      <c r="H71" s="96">
        <v>200</v>
      </c>
      <c r="I71" s="96"/>
      <c r="J71" s="96"/>
    </row>
    <row r="72" spans="1:10" ht="12.75">
      <c r="A72" s="97"/>
      <c r="B72" s="98">
        <v>372</v>
      </c>
      <c r="C72" s="98" t="s">
        <v>150</v>
      </c>
      <c r="D72" s="99"/>
      <c r="E72" s="99">
        <v>200</v>
      </c>
      <c r="F72" s="99">
        <v>200</v>
      </c>
      <c r="G72" s="99">
        <v>0</v>
      </c>
      <c r="H72" s="99">
        <v>200</v>
      </c>
      <c r="I72" s="99"/>
      <c r="J72" s="99"/>
    </row>
    <row r="73" spans="1:10" ht="12.75">
      <c r="A73" s="97"/>
      <c r="B73" s="98"/>
      <c r="C73" s="98"/>
      <c r="D73" s="99"/>
      <c r="E73" s="99"/>
      <c r="F73" s="99"/>
      <c r="G73" s="99"/>
      <c r="H73" s="99"/>
      <c r="I73" s="99"/>
      <c r="J73" s="99"/>
    </row>
    <row r="74" spans="1:10" ht="12.75">
      <c r="A74" s="101">
        <v>55254</v>
      </c>
      <c r="B74" s="101" t="s">
        <v>71</v>
      </c>
      <c r="C74" s="101"/>
      <c r="D74" s="93"/>
      <c r="E74" s="93"/>
      <c r="F74" s="93"/>
      <c r="G74" s="93"/>
      <c r="H74" s="93"/>
      <c r="I74" s="93"/>
      <c r="J74" s="93"/>
    </row>
    <row r="75" spans="1:10" ht="12.75">
      <c r="A75" s="94"/>
      <c r="B75" s="95">
        <v>3</v>
      </c>
      <c r="C75" s="95" t="s">
        <v>18</v>
      </c>
      <c r="D75" s="96">
        <v>5000</v>
      </c>
      <c r="E75" s="96">
        <v>0</v>
      </c>
      <c r="F75" s="96">
        <v>5000</v>
      </c>
      <c r="G75" s="96">
        <v>0</v>
      </c>
      <c r="H75" s="96">
        <v>5000</v>
      </c>
      <c r="I75" s="96">
        <v>5000</v>
      </c>
      <c r="J75" s="96">
        <v>5000</v>
      </c>
    </row>
    <row r="76" spans="1:10" ht="12.75">
      <c r="A76" s="97"/>
      <c r="B76" s="98">
        <v>32</v>
      </c>
      <c r="C76" s="98" t="s">
        <v>22</v>
      </c>
      <c r="D76" s="99">
        <v>5000</v>
      </c>
      <c r="E76" s="99">
        <v>0</v>
      </c>
      <c r="F76" s="99">
        <v>5000</v>
      </c>
      <c r="G76" s="99">
        <v>0</v>
      </c>
      <c r="H76" s="99">
        <v>5000</v>
      </c>
      <c r="I76" s="99">
        <v>5000</v>
      </c>
      <c r="J76" s="99">
        <v>5000</v>
      </c>
    </row>
    <row r="77" spans="1:10" ht="12.75">
      <c r="A77" s="97"/>
      <c r="B77" s="98">
        <v>322</v>
      </c>
      <c r="C77" s="98" t="s">
        <v>27</v>
      </c>
      <c r="D77" s="99">
        <v>5000</v>
      </c>
      <c r="E77" s="99">
        <v>0</v>
      </c>
      <c r="F77" s="99">
        <v>5000</v>
      </c>
      <c r="G77" s="99">
        <v>0</v>
      </c>
      <c r="H77" s="99">
        <v>5000</v>
      </c>
      <c r="I77" s="99"/>
      <c r="J77" s="99"/>
    </row>
    <row r="78" spans="1:10" ht="12.75">
      <c r="A78" s="97"/>
      <c r="B78" s="98"/>
      <c r="C78" s="98"/>
      <c r="D78" s="99"/>
      <c r="E78" s="99"/>
      <c r="F78" s="99"/>
      <c r="G78" s="99"/>
      <c r="H78" s="99"/>
      <c r="I78" s="99"/>
      <c r="J78" s="99"/>
    </row>
    <row r="79" spans="1:10" ht="12.75">
      <c r="A79" s="160" t="s">
        <v>53</v>
      </c>
      <c r="B79" s="161" t="s">
        <v>31</v>
      </c>
      <c r="C79" s="161"/>
      <c r="D79" s="162">
        <f>D81+D86</f>
        <v>180500</v>
      </c>
      <c r="E79" s="162">
        <f>E81+E86</f>
        <v>77500</v>
      </c>
      <c r="F79" s="162">
        <f>F81+F86</f>
        <v>258000</v>
      </c>
      <c r="G79" s="162">
        <f>G86</f>
        <v>15000</v>
      </c>
      <c r="H79" s="162">
        <f>H81+H86</f>
        <v>273000</v>
      </c>
      <c r="I79" s="162">
        <f>I81+I86</f>
        <v>180500</v>
      </c>
      <c r="J79" s="162">
        <f>J81+J86</f>
        <v>180500</v>
      </c>
    </row>
    <row r="80" spans="1:10" ht="12.75">
      <c r="A80" s="101">
        <v>47300</v>
      </c>
      <c r="B80" s="101" t="s">
        <v>66</v>
      </c>
      <c r="C80" s="101"/>
      <c r="D80" s="93"/>
      <c r="E80" s="93"/>
      <c r="F80" s="93"/>
      <c r="G80" s="93"/>
      <c r="H80" s="93"/>
      <c r="I80" s="93"/>
      <c r="J80" s="93"/>
    </row>
    <row r="81" spans="1:10" ht="12.75">
      <c r="A81" s="95"/>
      <c r="B81" s="95">
        <v>3</v>
      </c>
      <c r="C81" s="95" t="s">
        <v>18</v>
      </c>
      <c r="D81" s="96">
        <v>10000</v>
      </c>
      <c r="E81" s="96">
        <v>14000</v>
      </c>
      <c r="F81" s="96">
        <v>24000</v>
      </c>
      <c r="G81" s="96">
        <v>0</v>
      </c>
      <c r="H81" s="96">
        <v>24000</v>
      </c>
      <c r="I81" s="96">
        <v>10000</v>
      </c>
      <c r="J81" s="96">
        <v>10000</v>
      </c>
    </row>
    <row r="82" spans="1:10" ht="12.75">
      <c r="A82" s="98"/>
      <c r="B82" s="98">
        <v>32</v>
      </c>
      <c r="C82" s="98" t="s">
        <v>22</v>
      </c>
      <c r="D82" s="99">
        <v>10000</v>
      </c>
      <c r="E82" s="99">
        <v>14000</v>
      </c>
      <c r="F82" s="99">
        <v>24000</v>
      </c>
      <c r="G82" s="99">
        <v>0</v>
      </c>
      <c r="H82" s="99">
        <v>24000</v>
      </c>
      <c r="I82" s="99">
        <v>10000</v>
      </c>
      <c r="J82" s="99">
        <v>10000</v>
      </c>
    </row>
    <row r="83" spans="1:10" ht="12.75">
      <c r="A83" s="95"/>
      <c r="B83" s="98">
        <v>322</v>
      </c>
      <c r="C83" s="98" t="s">
        <v>27</v>
      </c>
      <c r="D83" s="99">
        <v>10000</v>
      </c>
      <c r="E83" s="99">
        <v>14000</v>
      </c>
      <c r="F83" s="99">
        <v>24000</v>
      </c>
      <c r="G83" s="99">
        <v>0</v>
      </c>
      <c r="H83" s="99">
        <v>24000</v>
      </c>
      <c r="I83" s="99"/>
      <c r="J83" s="99"/>
    </row>
    <row r="84" spans="1:10" ht="12.75">
      <c r="A84" s="95"/>
      <c r="B84" s="98"/>
      <c r="C84" s="98"/>
      <c r="D84" s="99"/>
      <c r="E84" s="99"/>
      <c r="F84" s="99"/>
      <c r="G84" s="99"/>
      <c r="H84" s="99"/>
      <c r="I84" s="99"/>
      <c r="J84" s="99"/>
    </row>
    <row r="85" spans="1:10" ht="12.75">
      <c r="A85" s="101">
        <v>55254</v>
      </c>
      <c r="B85" s="101" t="s">
        <v>71</v>
      </c>
      <c r="C85" s="101"/>
      <c r="D85" s="126"/>
      <c r="E85" s="126"/>
      <c r="F85" s="126"/>
      <c r="G85" s="126"/>
      <c r="H85" s="126"/>
      <c r="I85" s="93"/>
      <c r="J85" s="93"/>
    </row>
    <row r="86" spans="1:10" ht="12.75">
      <c r="A86" s="98"/>
      <c r="B86" s="95">
        <v>3</v>
      </c>
      <c r="C86" s="95" t="s">
        <v>18</v>
      </c>
      <c r="D86" s="96">
        <v>170500</v>
      </c>
      <c r="E86" s="96">
        <f>E87+E91</f>
        <v>63500</v>
      </c>
      <c r="F86" s="96">
        <f>F87+F91</f>
        <v>234000</v>
      </c>
      <c r="G86" s="96">
        <f>G87</f>
        <v>15000</v>
      </c>
      <c r="H86" s="96">
        <f>H87</f>
        <v>249000</v>
      </c>
      <c r="I86" s="96">
        <v>170500</v>
      </c>
      <c r="J86" s="96">
        <v>170500</v>
      </c>
    </row>
    <row r="87" spans="1:10" ht="12.75">
      <c r="A87" s="95"/>
      <c r="B87" s="95">
        <v>31</v>
      </c>
      <c r="C87" s="95" t="s">
        <v>19</v>
      </c>
      <c r="D87" s="96">
        <f>D88+D89+D90</f>
        <v>164500</v>
      </c>
      <c r="E87" s="96">
        <f>E88+E89</f>
        <v>57500</v>
      </c>
      <c r="F87" s="96">
        <f>F88+F89+F90</f>
        <v>222000</v>
      </c>
      <c r="G87" s="96">
        <f>G88</f>
        <v>15000</v>
      </c>
      <c r="H87" s="96">
        <f>H88+H89+H90+H91</f>
        <v>249000</v>
      </c>
      <c r="I87" s="96">
        <v>170500</v>
      </c>
      <c r="J87" s="96">
        <v>170500</v>
      </c>
    </row>
    <row r="88" spans="1:10" ht="12.75">
      <c r="A88" s="98"/>
      <c r="B88" s="98">
        <v>311</v>
      </c>
      <c r="C88" s="98" t="s">
        <v>54</v>
      </c>
      <c r="D88" s="99">
        <v>130000</v>
      </c>
      <c r="E88" s="99">
        <v>50000</v>
      </c>
      <c r="F88" s="99">
        <v>180000</v>
      </c>
      <c r="G88" s="99">
        <f>H88-F88</f>
        <v>15000</v>
      </c>
      <c r="H88" s="99">
        <v>195000</v>
      </c>
      <c r="I88" s="99">
        <v>0</v>
      </c>
      <c r="J88" s="99">
        <v>0</v>
      </c>
    </row>
    <row r="89" spans="1:10" ht="12.75">
      <c r="A89" s="98"/>
      <c r="B89" s="98">
        <v>312</v>
      </c>
      <c r="C89" s="98" t="s">
        <v>77</v>
      </c>
      <c r="D89" s="99">
        <v>4500</v>
      </c>
      <c r="E89" s="99">
        <v>7500</v>
      </c>
      <c r="F89" s="99">
        <v>12000</v>
      </c>
      <c r="G89" s="99">
        <f>H89-F89</f>
        <v>0</v>
      </c>
      <c r="H89" s="99">
        <v>12000</v>
      </c>
      <c r="I89" s="99">
        <v>0</v>
      </c>
      <c r="J89" s="99">
        <v>0</v>
      </c>
    </row>
    <row r="90" spans="1:10" ht="12.75">
      <c r="A90" s="98"/>
      <c r="B90" s="98">
        <v>313</v>
      </c>
      <c r="C90" s="98" t="s">
        <v>21</v>
      </c>
      <c r="D90" s="99">
        <v>30000</v>
      </c>
      <c r="E90" s="99">
        <v>0</v>
      </c>
      <c r="F90" s="99">
        <v>30000</v>
      </c>
      <c r="G90" s="99">
        <v>0</v>
      </c>
      <c r="H90" s="99">
        <v>30000</v>
      </c>
      <c r="I90" s="99">
        <v>0</v>
      </c>
      <c r="J90" s="99">
        <v>0</v>
      </c>
    </row>
    <row r="91" spans="1:10" ht="12.75">
      <c r="A91" s="95"/>
      <c r="B91" s="95">
        <v>32</v>
      </c>
      <c r="C91" s="95" t="s">
        <v>22</v>
      </c>
      <c r="D91" s="96">
        <v>6000</v>
      </c>
      <c r="E91" s="96">
        <v>6000</v>
      </c>
      <c r="F91" s="96">
        <v>12000</v>
      </c>
      <c r="G91" s="96">
        <v>0</v>
      </c>
      <c r="H91" s="96">
        <v>12000</v>
      </c>
      <c r="I91" s="96">
        <v>10000</v>
      </c>
      <c r="J91" s="96">
        <v>10000</v>
      </c>
    </row>
    <row r="92" spans="1:10" ht="12.75">
      <c r="A92" s="98"/>
      <c r="B92" s="98">
        <v>321</v>
      </c>
      <c r="C92" s="98" t="s">
        <v>115</v>
      </c>
      <c r="D92" s="99">
        <v>6000</v>
      </c>
      <c r="E92" s="99">
        <v>6000</v>
      </c>
      <c r="F92" s="99">
        <v>12000</v>
      </c>
      <c r="G92" s="99">
        <v>0</v>
      </c>
      <c r="H92" s="99">
        <v>12000</v>
      </c>
      <c r="I92" s="99">
        <v>0</v>
      </c>
      <c r="J92" s="99">
        <v>0</v>
      </c>
    </row>
    <row r="93" spans="1:10" ht="12.75">
      <c r="A93" s="127"/>
      <c r="B93" s="127"/>
      <c r="C93" s="127"/>
      <c r="D93" s="99"/>
      <c r="E93" s="99"/>
      <c r="F93" s="99"/>
      <c r="G93" s="99"/>
      <c r="H93" s="99"/>
      <c r="I93" s="99"/>
      <c r="J93" s="99"/>
    </row>
    <row r="94" spans="1:11" ht="12.75">
      <c r="A94" s="175" t="s">
        <v>97</v>
      </c>
      <c r="B94" s="175" t="s">
        <v>98</v>
      </c>
      <c r="C94" s="175"/>
      <c r="D94" s="166">
        <v>50000</v>
      </c>
      <c r="E94" s="166">
        <v>0</v>
      </c>
      <c r="F94" s="166">
        <v>50000</v>
      </c>
      <c r="G94" s="166">
        <f>G96</f>
        <v>-8101.5999999999985</v>
      </c>
      <c r="H94" s="166">
        <f>H96</f>
        <v>41898.4</v>
      </c>
      <c r="I94" s="166">
        <v>50000</v>
      </c>
      <c r="J94" s="166">
        <v>50000</v>
      </c>
      <c r="K94" s="11"/>
    </row>
    <row r="95" spans="1:11" ht="12.75">
      <c r="A95" s="128"/>
      <c r="B95" s="129" t="s">
        <v>130</v>
      </c>
      <c r="C95" s="129"/>
      <c r="D95" s="126"/>
      <c r="E95" s="126">
        <v>0</v>
      </c>
      <c r="F95" s="126"/>
      <c r="G95" s="126"/>
      <c r="H95" s="126"/>
      <c r="I95" s="126"/>
      <c r="J95" s="126"/>
      <c r="K95" s="11"/>
    </row>
    <row r="96" spans="1:10" ht="12.75">
      <c r="A96" s="130"/>
      <c r="B96" s="130">
        <v>4</v>
      </c>
      <c r="C96" s="130" t="s">
        <v>56</v>
      </c>
      <c r="D96" s="96">
        <v>50000</v>
      </c>
      <c r="E96" s="96">
        <v>0</v>
      </c>
      <c r="F96" s="96">
        <v>50000</v>
      </c>
      <c r="G96" s="96">
        <f>H96-F96</f>
        <v>-8101.5999999999985</v>
      </c>
      <c r="H96" s="96">
        <v>41898.4</v>
      </c>
      <c r="I96" s="96">
        <v>50000</v>
      </c>
      <c r="J96" s="96">
        <v>50000</v>
      </c>
    </row>
    <row r="97" spans="1:10" ht="12.75">
      <c r="A97" s="98"/>
      <c r="B97" s="98">
        <v>42</v>
      </c>
      <c r="C97" s="98" t="s">
        <v>129</v>
      </c>
      <c r="D97" s="96">
        <v>50000</v>
      </c>
      <c r="E97" s="96">
        <v>0</v>
      </c>
      <c r="F97" s="96">
        <v>50000</v>
      </c>
      <c r="G97" s="96">
        <f>H97-F97</f>
        <v>-8101.5999999999985</v>
      </c>
      <c r="H97" s="96">
        <f>H96</f>
        <v>41898.4</v>
      </c>
      <c r="I97" s="99">
        <v>50000</v>
      </c>
      <c r="J97" s="99">
        <v>50000</v>
      </c>
    </row>
    <row r="98" spans="1:10" ht="12.75">
      <c r="A98" s="98"/>
      <c r="B98" s="98">
        <v>424</v>
      </c>
      <c r="C98" s="98" t="s">
        <v>129</v>
      </c>
      <c r="D98" s="99">
        <v>50000</v>
      </c>
      <c r="E98" s="99">
        <v>0</v>
      </c>
      <c r="F98" s="99">
        <v>50000</v>
      </c>
      <c r="G98" s="99">
        <f>H98-F98</f>
        <v>-8101.5999999999985</v>
      </c>
      <c r="H98" s="99">
        <f>H97</f>
        <v>41898.4</v>
      </c>
      <c r="I98" s="99">
        <v>0</v>
      </c>
      <c r="J98" s="99">
        <v>0</v>
      </c>
    </row>
    <row r="99" spans="1:10" ht="12.75">
      <c r="A99" s="98"/>
      <c r="B99" s="98"/>
      <c r="C99" s="98"/>
      <c r="D99" s="99"/>
      <c r="E99" s="99"/>
      <c r="F99" s="99"/>
      <c r="G99" s="99"/>
      <c r="H99" s="99"/>
      <c r="I99" s="99"/>
      <c r="J99" s="99"/>
    </row>
    <row r="100" spans="1:10" ht="12.75">
      <c r="A100" s="163" t="s">
        <v>62</v>
      </c>
      <c r="B100" s="163" t="s">
        <v>65</v>
      </c>
      <c r="C100" s="163"/>
      <c r="D100" s="166">
        <f>D102+D107</f>
        <v>1010</v>
      </c>
      <c r="E100" s="166">
        <v>0</v>
      </c>
      <c r="F100" s="166">
        <f>F102+F107</f>
        <v>1010</v>
      </c>
      <c r="G100" s="166">
        <f>G102</f>
        <v>-5</v>
      </c>
      <c r="H100" s="166">
        <v>1005</v>
      </c>
      <c r="I100" s="166">
        <f>I102+I107</f>
        <v>1010</v>
      </c>
      <c r="J100" s="166">
        <f>J102+J107</f>
        <v>1010</v>
      </c>
    </row>
    <row r="101" spans="1:10" ht="12.75">
      <c r="A101" s="101">
        <v>32300</v>
      </c>
      <c r="B101" s="101" t="s">
        <v>131</v>
      </c>
      <c r="C101" s="101"/>
      <c r="D101" s="93"/>
      <c r="E101" s="93"/>
      <c r="F101" s="93"/>
      <c r="G101" s="93"/>
      <c r="H101" s="93"/>
      <c r="I101" s="93"/>
      <c r="J101" s="93"/>
    </row>
    <row r="102" spans="1:10" ht="12.75">
      <c r="A102" s="95"/>
      <c r="B102" s="95">
        <v>3</v>
      </c>
      <c r="C102" s="95" t="s">
        <v>18</v>
      </c>
      <c r="D102" s="96">
        <v>10</v>
      </c>
      <c r="E102" s="96">
        <v>0</v>
      </c>
      <c r="F102" s="96">
        <v>10</v>
      </c>
      <c r="G102" s="96">
        <f>H102-F102</f>
        <v>-5</v>
      </c>
      <c r="H102" s="96">
        <v>5</v>
      </c>
      <c r="I102" s="96">
        <v>10</v>
      </c>
      <c r="J102" s="96">
        <v>10</v>
      </c>
    </row>
    <row r="103" spans="1:10" ht="12.75">
      <c r="A103" s="98"/>
      <c r="B103" s="98">
        <v>32</v>
      </c>
      <c r="C103" s="98" t="s">
        <v>22</v>
      </c>
      <c r="D103" s="99">
        <v>10</v>
      </c>
      <c r="E103" s="99">
        <v>0</v>
      </c>
      <c r="F103" s="99">
        <v>10</v>
      </c>
      <c r="G103" s="99">
        <f>H103-F103</f>
        <v>-5</v>
      </c>
      <c r="H103" s="99">
        <v>5</v>
      </c>
      <c r="I103" s="99">
        <v>10</v>
      </c>
      <c r="J103" s="99">
        <v>10</v>
      </c>
    </row>
    <row r="104" spans="1:10" ht="12.75">
      <c r="A104" s="98"/>
      <c r="B104" s="98">
        <v>329</v>
      </c>
      <c r="C104" s="98" t="s">
        <v>63</v>
      </c>
      <c r="D104" s="99">
        <v>10</v>
      </c>
      <c r="E104" s="99">
        <v>0</v>
      </c>
      <c r="F104" s="99">
        <v>10</v>
      </c>
      <c r="G104" s="99">
        <f>H104-F104</f>
        <v>-5</v>
      </c>
      <c r="H104" s="99">
        <v>5</v>
      </c>
      <c r="I104" s="99"/>
      <c r="J104" s="99"/>
    </row>
    <row r="105" spans="1:10" ht="12.75">
      <c r="A105" s="98"/>
      <c r="B105" s="98"/>
      <c r="C105" s="98"/>
      <c r="D105" s="99"/>
      <c r="E105" s="99"/>
      <c r="F105" s="99"/>
      <c r="G105" s="99"/>
      <c r="H105" s="99"/>
      <c r="I105" s="99"/>
      <c r="J105" s="99"/>
    </row>
    <row r="106" spans="1:10" ht="12.75">
      <c r="A106" s="101">
        <v>62300</v>
      </c>
      <c r="B106" s="101" t="s">
        <v>72</v>
      </c>
      <c r="C106" s="101"/>
      <c r="D106" s="93"/>
      <c r="E106" s="93"/>
      <c r="F106" s="93"/>
      <c r="G106" s="93"/>
      <c r="H106" s="93"/>
      <c r="I106" s="93"/>
      <c r="J106" s="93"/>
    </row>
    <row r="107" spans="1:10" ht="12.75">
      <c r="A107" s="95"/>
      <c r="B107" s="95">
        <v>3</v>
      </c>
      <c r="C107" s="95" t="s">
        <v>18</v>
      </c>
      <c r="D107" s="96">
        <v>1000</v>
      </c>
      <c r="E107" s="96">
        <v>0</v>
      </c>
      <c r="F107" s="96">
        <v>1000</v>
      </c>
      <c r="G107" s="96">
        <v>0</v>
      </c>
      <c r="H107" s="96">
        <v>1000</v>
      </c>
      <c r="I107" s="96">
        <v>1000</v>
      </c>
      <c r="J107" s="96">
        <v>1000</v>
      </c>
    </row>
    <row r="108" spans="1:10" ht="12.75">
      <c r="A108" s="97"/>
      <c r="B108" s="97">
        <v>36</v>
      </c>
      <c r="C108" s="98" t="s">
        <v>22</v>
      </c>
      <c r="D108" s="99">
        <v>1000</v>
      </c>
      <c r="E108" s="99">
        <v>0</v>
      </c>
      <c r="F108" s="99">
        <v>1000</v>
      </c>
      <c r="G108" s="99">
        <v>0</v>
      </c>
      <c r="H108" s="99">
        <v>1000</v>
      </c>
      <c r="I108" s="99">
        <v>1000</v>
      </c>
      <c r="J108" s="99">
        <v>1000</v>
      </c>
    </row>
    <row r="109" spans="1:10" ht="12.75">
      <c r="A109" s="97"/>
      <c r="B109" s="97">
        <v>363</v>
      </c>
      <c r="C109" s="98" t="s">
        <v>114</v>
      </c>
      <c r="D109" s="99">
        <v>1000</v>
      </c>
      <c r="E109" s="99">
        <v>0</v>
      </c>
      <c r="F109" s="99">
        <v>1000</v>
      </c>
      <c r="G109" s="99">
        <v>0</v>
      </c>
      <c r="H109" s="99">
        <v>1000</v>
      </c>
      <c r="I109" s="99"/>
      <c r="J109" s="99"/>
    </row>
    <row r="110" spans="1:10" ht="12.75">
      <c r="A110" s="98"/>
      <c r="B110" s="98"/>
      <c r="C110" s="98"/>
      <c r="D110" s="99"/>
      <c r="E110" s="99"/>
      <c r="F110" s="99"/>
      <c r="G110" s="99"/>
      <c r="H110" s="99"/>
      <c r="I110" s="99"/>
      <c r="J110" s="99"/>
    </row>
    <row r="111" spans="1:10" ht="12.75">
      <c r="A111" s="163" t="s">
        <v>68</v>
      </c>
      <c r="B111" s="163" t="s">
        <v>69</v>
      </c>
      <c r="C111" s="163"/>
      <c r="D111" s="166">
        <v>7000</v>
      </c>
      <c r="E111" s="168">
        <v>0</v>
      </c>
      <c r="F111" s="166">
        <v>7000</v>
      </c>
      <c r="G111" s="166">
        <v>0</v>
      </c>
      <c r="H111" s="166">
        <v>7000</v>
      </c>
      <c r="I111" s="166">
        <f>I113</f>
        <v>7000</v>
      </c>
      <c r="J111" s="166">
        <f>J113</f>
        <v>7000</v>
      </c>
    </row>
    <row r="112" spans="1:10" ht="12.75">
      <c r="A112" s="100">
        <v>11001</v>
      </c>
      <c r="B112" s="100" t="s">
        <v>151</v>
      </c>
      <c r="C112" s="100"/>
      <c r="D112" s="131"/>
      <c r="E112" s="131" t="s">
        <v>100</v>
      </c>
      <c r="F112" s="131"/>
      <c r="G112" s="131"/>
      <c r="H112" s="131"/>
      <c r="I112" s="131"/>
      <c r="J112" s="131"/>
    </row>
    <row r="113" spans="1:10" ht="12.75">
      <c r="A113" s="82"/>
      <c r="B113" s="82">
        <v>3</v>
      </c>
      <c r="C113" s="132" t="s">
        <v>18</v>
      </c>
      <c r="D113" s="96">
        <v>7000</v>
      </c>
      <c r="E113" s="96">
        <v>0</v>
      </c>
      <c r="F113" s="96">
        <v>7000</v>
      </c>
      <c r="G113" s="96">
        <v>0</v>
      </c>
      <c r="H113" s="96">
        <v>7000</v>
      </c>
      <c r="I113" s="96">
        <v>7000</v>
      </c>
      <c r="J113" s="96">
        <v>7000</v>
      </c>
    </row>
    <row r="114" spans="1:10" ht="12.75">
      <c r="A114" s="83"/>
      <c r="B114" s="83">
        <v>32</v>
      </c>
      <c r="C114" s="133" t="s">
        <v>22</v>
      </c>
      <c r="D114" s="99">
        <v>7000</v>
      </c>
      <c r="E114" s="99">
        <v>0</v>
      </c>
      <c r="F114" s="99">
        <v>7000</v>
      </c>
      <c r="G114" s="99">
        <v>0</v>
      </c>
      <c r="H114" s="99">
        <v>7000</v>
      </c>
      <c r="I114" s="99">
        <v>7000</v>
      </c>
      <c r="J114" s="99">
        <v>7000</v>
      </c>
    </row>
    <row r="115" spans="1:10" ht="12.75">
      <c r="A115" s="83"/>
      <c r="B115" s="83">
        <v>322</v>
      </c>
      <c r="C115" s="133" t="s">
        <v>27</v>
      </c>
      <c r="D115" s="99">
        <v>4000</v>
      </c>
      <c r="E115" s="99">
        <v>0</v>
      </c>
      <c r="F115" s="99">
        <v>4000</v>
      </c>
      <c r="G115" s="99">
        <v>0</v>
      </c>
      <c r="H115" s="99">
        <v>0</v>
      </c>
      <c r="I115" s="99">
        <v>0</v>
      </c>
      <c r="J115" s="99">
        <v>0</v>
      </c>
    </row>
    <row r="116" spans="1:10" ht="12.75">
      <c r="A116" s="83"/>
      <c r="B116" s="83">
        <v>323</v>
      </c>
      <c r="C116" s="133" t="s">
        <v>28</v>
      </c>
      <c r="D116" s="99">
        <v>3000</v>
      </c>
      <c r="E116" s="99">
        <v>0</v>
      </c>
      <c r="F116" s="99">
        <v>3000</v>
      </c>
      <c r="G116" s="99">
        <v>0</v>
      </c>
      <c r="H116" s="99">
        <v>0</v>
      </c>
      <c r="I116" s="99">
        <v>0</v>
      </c>
      <c r="J116" s="99">
        <v>0</v>
      </c>
    </row>
    <row r="117" spans="1:10" ht="12.75">
      <c r="A117" s="82"/>
      <c r="B117" s="82" t="s">
        <v>100</v>
      </c>
      <c r="C117" s="132" t="s">
        <v>100</v>
      </c>
      <c r="D117" s="96"/>
      <c r="E117" s="96"/>
      <c r="F117" s="96"/>
      <c r="G117" s="96"/>
      <c r="H117" s="96"/>
      <c r="I117" s="99"/>
      <c r="J117" s="99"/>
    </row>
    <row r="118" spans="1:10" ht="12.75">
      <c r="A118" s="165" t="s">
        <v>73</v>
      </c>
      <c r="B118" s="165" t="s">
        <v>74</v>
      </c>
      <c r="C118" s="165"/>
      <c r="D118" s="166">
        <v>5000</v>
      </c>
      <c r="E118" s="166">
        <v>0</v>
      </c>
      <c r="F118" s="166">
        <v>5000</v>
      </c>
      <c r="G118" s="166">
        <v>0</v>
      </c>
      <c r="H118" s="166">
        <v>5000</v>
      </c>
      <c r="I118" s="166">
        <f>I120</f>
        <v>5000</v>
      </c>
      <c r="J118" s="166">
        <f>J120</f>
        <v>5000</v>
      </c>
    </row>
    <row r="119" spans="1:10" ht="12.75">
      <c r="A119" s="92">
        <v>11001</v>
      </c>
      <c r="B119" s="92" t="s">
        <v>90</v>
      </c>
      <c r="C119" s="92"/>
      <c r="D119" s="93"/>
      <c r="E119" s="93"/>
      <c r="F119" s="93"/>
      <c r="G119" s="93"/>
      <c r="H119" s="93"/>
      <c r="I119" s="93"/>
      <c r="J119" s="93"/>
    </row>
    <row r="120" spans="1:10" ht="12.75">
      <c r="A120" s="82"/>
      <c r="B120" s="82">
        <v>3</v>
      </c>
      <c r="C120" s="132" t="s">
        <v>18</v>
      </c>
      <c r="D120" s="96">
        <v>5000</v>
      </c>
      <c r="E120" s="96">
        <v>0</v>
      </c>
      <c r="F120" s="96">
        <v>5000</v>
      </c>
      <c r="G120" s="96">
        <v>0</v>
      </c>
      <c r="H120" s="96">
        <v>5000</v>
      </c>
      <c r="I120" s="96">
        <v>5000</v>
      </c>
      <c r="J120" s="96">
        <v>5000</v>
      </c>
    </row>
    <row r="121" spans="1:10" ht="12.75">
      <c r="A121" s="83"/>
      <c r="B121" s="83">
        <v>32</v>
      </c>
      <c r="C121" s="133" t="s">
        <v>22</v>
      </c>
      <c r="D121" s="99">
        <v>5000</v>
      </c>
      <c r="E121" s="99">
        <v>0</v>
      </c>
      <c r="F121" s="99">
        <v>5000</v>
      </c>
      <c r="G121" s="99">
        <v>0</v>
      </c>
      <c r="H121" s="99">
        <v>5000</v>
      </c>
      <c r="I121" s="99">
        <v>5000</v>
      </c>
      <c r="J121" s="99">
        <v>5000</v>
      </c>
    </row>
    <row r="122" spans="1:10" ht="12.75">
      <c r="A122" s="83"/>
      <c r="B122" s="83">
        <v>322</v>
      </c>
      <c r="C122" s="133" t="s">
        <v>67</v>
      </c>
      <c r="D122" s="99">
        <v>5000</v>
      </c>
      <c r="E122" s="99">
        <v>0</v>
      </c>
      <c r="F122" s="99">
        <v>5000</v>
      </c>
      <c r="G122" s="99">
        <v>0</v>
      </c>
      <c r="H122" s="99">
        <v>0</v>
      </c>
      <c r="I122" s="99">
        <v>0</v>
      </c>
      <c r="J122" s="99">
        <v>0</v>
      </c>
    </row>
    <row r="123" spans="1:10" ht="12.75">
      <c r="A123" s="83"/>
      <c r="B123" s="83"/>
      <c r="C123" s="133"/>
      <c r="D123" s="99"/>
      <c r="E123" s="99"/>
      <c r="F123" s="99"/>
      <c r="G123" s="99"/>
      <c r="H123" s="99"/>
      <c r="I123" s="99"/>
      <c r="J123" s="99"/>
    </row>
    <row r="124" spans="1:10" ht="12.75">
      <c r="A124" s="86">
        <v>2302</v>
      </c>
      <c r="B124" s="87" t="s">
        <v>92</v>
      </c>
      <c r="C124" s="87"/>
      <c r="D124" s="88">
        <f>D128+D135+D140</f>
        <v>18724</v>
      </c>
      <c r="E124" s="88">
        <f>E126</f>
        <v>-12160</v>
      </c>
      <c r="F124" s="88">
        <f>F126+F133+F138</f>
        <v>6564</v>
      </c>
      <c r="G124" s="88">
        <f>G126+G138</f>
        <v>-1770</v>
      </c>
      <c r="H124" s="88">
        <f>H126+H133</f>
        <v>4794</v>
      </c>
      <c r="I124" s="88">
        <f>SUM(I128+I135+I140)</f>
        <v>18724</v>
      </c>
      <c r="J124" s="88">
        <f>SUM(J128+J135+J140)</f>
        <v>18724</v>
      </c>
    </row>
    <row r="125" spans="1:10" ht="12.75">
      <c r="A125" s="89"/>
      <c r="B125" s="90"/>
      <c r="C125" s="90"/>
      <c r="D125" s="91"/>
      <c r="E125" s="91"/>
      <c r="F125" s="91"/>
      <c r="G125" s="91"/>
      <c r="H125" s="91"/>
      <c r="I125" s="91"/>
      <c r="J125" s="91"/>
    </row>
    <row r="126" spans="1:10" ht="12.75">
      <c r="A126" s="165" t="s">
        <v>84</v>
      </c>
      <c r="B126" s="165" t="s">
        <v>85</v>
      </c>
      <c r="C126" s="165"/>
      <c r="D126" s="166">
        <v>14000</v>
      </c>
      <c r="E126" s="166">
        <v>-12160</v>
      </c>
      <c r="F126" s="166">
        <v>2240</v>
      </c>
      <c r="G126" s="166">
        <f>G128</f>
        <v>2230</v>
      </c>
      <c r="H126" s="166">
        <f>H128</f>
        <v>4470</v>
      </c>
      <c r="I126" s="166">
        <f>I128</f>
        <v>14400</v>
      </c>
      <c r="J126" s="168">
        <f>J128</f>
        <v>14400</v>
      </c>
    </row>
    <row r="127" spans="1:10" ht="12.75">
      <c r="A127" s="92">
        <v>11001</v>
      </c>
      <c r="B127" s="92" t="s">
        <v>83</v>
      </c>
      <c r="C127" s="92"/>
      <c r="D127" s="93"/>
      <c r="E127" s="93"/>
      <c r="F127" s="93"/>
      <c r="G127" s="93"/>
      <c r="H127" s="93"/>
      <c r="I127" s="93"/>
      <c r="J127" s="93"/>
    </row>
    <row r="128" spans="1:10" ht="12.75">
      <c r="A128" s="82"/>
      <c r="B128" s="82">
        <v>3</v>
      </c>
      <c r="C128" s="132" t="s">
        <v>18</v>
      </c>
      <c r="D128" s="96">
        <v>14400</v>
      </c>
      <c r="E128" s="96">
        <v>-12160</v>
      </c>
      <c r="F128" s="96">
        <v>2240</v>
      </c>
      <c r="G128" s="96">
        <f>G129</f>
        <v>2230</v>
      </c>
      <c r="H128" s="96">
        <f>H129</f>
        <v>4470</v>
      </c>
      <c r="I128" s="96">
        <v>14400</v>
      </c>
      <c r="J128" s="96">
        <v>14400</v>
      </c>
    </row>
    <row r="129" spans="1:10" ht="12.75">
      <c r="A129" s="83"/>
      <c r="B129" s="83">
        <v>31</v>
      </c>
      <c r="C129" s="133" t="s">
        <v>19</v>
      </c>
      <c r="D129" s="99">
        <v>14400</v>
      </c>
      <c r="E129" s="99">
        <v>-12160</v>
      </c>
      <c r="F129" s="99">
        <v>2240</v>
      </c>
      <c r="G129" s="99">
        <f>H129-F129</f>
        <v>2230</v>
      </c>
      <c r="H129" s="99">
        <f>H130+H131</f>
        <v>4470</v>
      </c>
      <c r="I129" s="99">
        <v>14400</v>
      </c>
      <c r="J129" s="99">
        <v>14400</v>
      </c>
    </row>
    <row r="130" spans="1:10" ht="12.75">
      <c r="A130" s="83"/>
      <c r="B130" s="83">
        <v>311</v>
      </c>
      <c r="C130" s="133" t="s">
        <v>86</v>
      </c>
      <c r="D130" s="99">
        <v>12200</v>
      </c>
      <c r="E130" s="99">
        <v>-12160</v>
      </c>
      <c r="F130" s="99">
        <v>2040</v>
      </c>
      <c r="G130" s="99">
        <f>H130-F130</f>
        <v>1960</v>
      </c>
      <c r="H130" s="99">
        <v>4000</v>
      </c>
      <c r="I130" s="99">
        <v>0</v>
      </c>
      <c r="J130" s="99">
        <v>0</v>
      </c>
    </row>
    <row r="131" spans="1:10" ht="12.75">
      <c r="A131" s="83"/>
      <c r="B131" s="83">
        <v>313</v>
      </c>
      <c r="C131" s="133" t="s">
        <v>21</v>
      </c>
      <c r="D131" s="99">
        <v>2200</v>
      </c>
      <c r="E131" s="99">
        <v>-2000</v>
      </c>
      <c r="F131" s="99">
        <v>200</v>
      </c>
      <c r="G131" s="99">
        <f>H131-F131</f>
        <v>270</v>
      </c>
      <c r="H131" s="99">
        <v>470</v>
      </c>
      <c r="I131" s="99">
        <v>0</v>
      </c>
      <c r="J131" s="99">
        <v>0</v>
      </c>
    </row>
    <row r="132" spans="1:10" ht="12.75">
      <c r="A132" s="134"/>
      <c r="B132" s="135"/>
      <c r="C132" s="136"/>
      <c r="D132" s="137"/>
      <c r="E132" s="137"/>
      <c r="F132" s="137"/>
      <c r="G132" s="137"/>
      <c r="H132" s="137"/>
      <c r="I132" s="99"/>
      <c r="J132" s="99"/>
    </row>
    <row r="133" spans="1:10" ht="12.75">
      <c r="A133" s="169" t="s">
        <v>102</v>
      </c>
      <c r="B133" s="170" t="s">
        <v>103</v>
      </c>
      <c r="C133" s="171"/>
      <c r="D133" s="172">
        <v>324</v>
      </c>
      <c r="E133" s="173">
        <v>0</v>
      </c>
      <c r="F133" s="172">
        <v>324</v>
      </c>
      <c r="G133" s="172">
        <v>0</v>
      </c>
      <c r="H133" s="172">
        <v>324</v>
      </c>
      <c r="I133" s="166">
        <f>I135</f>
        <v>324</v>
      </c>
      <c r="J133" s="166">
        <f>J135</f>
        <v>324</v>
      </c>
    </row>
    <row r="134" spans="1:10" ht="12.75">
      <c r="A134" s="138">
        <v>530603</v>
      </c>
      <c r="B134" s="139" t="s">
        <v>104</v>
      </c>
      <c r="C134" s="140"/>
      <c r="D134" s="93"/>
      <c r="E134" s="93"/>
      <c r="F134" s="93"/>
      <c r="G134" s="93"/>
      <c r="H134" s="93"/>
      <c r="I134" s="93"/>
      <c r="J134" s="93"/>
    </row>
    <row r="135" spans="1:10" ht="12.75">
      <c r="A135" s="82"/>
      <c r="B135" s="82">
        <v>3</v>
      </c>
      <c r="C135" s="132" t="s">
        <v>106</v>
      </c>
      <c r="D135" s="96">
        <v>324</v>
      </c>
      <c r="E135" s="96">
        <v>0</v>
      </c>
      <c r="F135" s="96">
        <v>324</v>
      </c>
      <c r="G135" s="96">
        <v>0</v>
      </c>
      <c r="H135" s="96">
        <v>324</v>
      </c>
      <c r="I135" s="96">
        <v>324</v>
      </c>
      <c r="J135" s="96">
        <v>324</v>
      </c>
    </row>
    <row r="136" spans="1:10" ht="12.75">
      <c r="A136" s="83"/>
      <c r="B136" s="83">
        <v>322</v>
      </c>
      <c r="C136" s="133" t="s">
        <v>105</v>
      </c>
      <c r="D136" s="99">
        <v>324</v>
      </c>
      <c r="E136" s="99">
        <v>0</v>
      </c>
      <c r="F136" s="99">
        <v>324</v>
      </c>
      <c r="G136" s="99">
        <v>0</v>
      </c>
      <c r="H136" s="99">
        <v>324</v>
      </c>
      <c r="I136" s="99">
        <v>324</v>
      </c>
      <c r="J136" s="99">
        <v>324</v>
      </c>
    </row>
    <row r="137" spans="1:10" ht="12.75">
      <c r="A137" s="83"/>
      <c r="B137" s="83"/>
      <c r="C137" s="133"/>
      <c r="D137" s="99"/>
      <c r="E137" s="99"/>
      <c r="F137" s="99"/>
      <c r="G137" s="99"/>
      <c r="H137" s="99"/>
      <c r="I137" s="99"/>
      <c r="J137" s="99"/>
    </row>
    <row r="138" spans="1:10" ht="12.75">
      <c r="A138" s="165" t="s">
        <v>111</v>
      </c>
      <c r="B138" s="165" t="s">
        <v>107</v>
      </c>
      <c r="C138" s="174"/>
      <c r="D138" s="166">
        <v>4000</v>
      </c>
      <c r="E138" s="168">
        <v>0</v>
      </c>
      <c r="F138" s="166">
        <v>4000</v>
      </c>
      <c r="G138" s="166">
        <v>-4000</v>
      </c>
      <c r="H138" s="166">
        <v>0</v>
      </c>
      <c r="I138" s="166">
        <f>I140</f>
        <v>4000</v>
      </c>
      <c r="J138" s="166">
        <f>J140</f>
        <v>4000</v>
      </c>
    </row>
    <row r="139" spans="1:10" ht="12.75">
      <c r="A139" s="92">
        <v>53082</v>
      </c>
      <c r="B139" s="92" t="s">
        <v>108</v>
      </c>
      <c r="C139" s="141"/>
      <c r="D139" s="93"/>
      <c r="E139" s="93"/>
      <c r="F139" s="93"/>
      <c r="G139" s="93"/>
      <c r="H139" s="93"/>
      <c r="I139" s="93"/>
      <c r="J139" s="93"/>
    </row>
    <row r="140" spans="1:10" ht="12.75">
      <c r="A140" s="82"/>
      <c r="B140" s="82">
        <v>4</v>
      </c>
      <c r="C140" s="132" t="s">
        <v>109</v>
      </c>
      <c r="D140" s="96">
        <v>4000</v>
      </c>
      <c r="E140" s="96">
        <v>0</v>
      </c>
      <c r="F140" s="96">
        <v>4000</v>
      </c>
      <c r="G140" s="96">
        <v>-4000</v>
      </c>
      <c r="H140" s="96">
        <v>0</v>
      </c>
      <c r="I140" s="96">
        <v>4000</v>
      </c>
      <c r="J140" s="96">
        <v>4000</v>
      </c>
    </row>
    <row r="141" spans="1:10" ht="12.75">
      <c r="A141" s="83"/>
      <c r="B141" s="83">
        <v>42</v>
      </c>
      <c r="C141" s="133" t="s">
        <v>109</v>
      </c>
      <c r="D141" s="99">
        <v>4000</v>
      </c>
      <c r="E141" s="99">
        <v>0</v>
      </c>
      <c r="F141" s="99">
        <v>4000</v>
      </c>
      <c r="G141" s="99">
        <v>-4000</v>
      </c>
      <c r="H141" s="99">
        <v>0</v>
      </c>
      <c r="I141" s="99">
        <v>4000</v>
      </c>
      <c r="J141" s="99">
        <v>4000</v>
      </c>
    </row>
    <row r="142" spans="1:10" ht="12.75">
      <c r="A142" s="83"/>
      <c r="B142" s="83">
        <v>422</v>
      </c>
      <c r="C142" s="133" t="s">
        <v>109</v>
      </c>
      <c r="D142" s="99">
        <v>4000</v>
      </c>
      <c r="E142" s="99">
        <v>0</v>
      </c>
      <c r="F142" s="99">
        <v>4000</v>
      </c>
      <c r="G142" s="99">
        <v>-4000</v>
      </c>
      <c r="H142" s="99">
        <v>0</v>
      </c>
      <c r="I142" s="99">
        <v>0</v>
      </c>
      <c r="J142" s="99">
        <v>0</v>
      </c>
    </row>
    <row r="143" spans="1:10" ht="12.75">
      <c r="A143" s="83"/>
      <c r="B143" s="83"/>
      <c r="C143" s="133"/>
      <c r="D143" s="99"/>
      <c r="E143" s="99"/>
      <c r="F143" s="99"/>
      <c r="G143" s="99"/>
      <c r="H143" s="99"/>
      <c r="I143" s="99"/>
      <c r="J143" s="99"/>
    </row>
    <row r="144" spans="1:10" ht="12.75">
      <c r="A144" s="142">
        <v>2401</v>
      </c>
      <c r="B144" s="143" t="s">
        <v>118</v>
      </c>
      <c r="C144" s="143"/>
      <c r="D144" s="113">
        <v>250000</v>
      </c>
      <c r="E144" s="113">
        <v>-35000</v>
      </c>
      <c r="F144" s="113">
        <v>215000</v>
      </c>
      <c r="G144" s="113">
        <f>G146</f>
        <v>-35622.890000000014</v>
      </c>
      <c r="H144" s="113">
        <f>H146</f>
        <v>179377.11</v>
      </c>
      <c r="I144" s="113">
        <v>0</v>
      </c>
      <c r="J144" s="113">
        <v>0</v>
      </c>
    </row>
    <row r="145" spans="1:10" ht="12.75">
      <c r="A145" s="142"/>
      <c r="B145" s="143"/>
      <c r="C145" s="143"/>
      <c r="D145" s="113"/>
      <c r="E145" s="113"/>
      <c r="F145" s="113"/>
      <c r="G145" s="113"/>
      <c r="H145" s="113"/>
      <c r="I145" s="113"/>
      <c r="J145" s="113"/>
    </row>
    <row r="146" spans="1:10" ht="12.75">
      <c r="A146" s="176" t="s">
        <v>119</v>
      </c>
      <c r="B146" s="176" t="s">
        <v>128</v>
      </c>
      <c r="C146" s="176"/>
      <c r="D146" s="177"/>
      <c r="E146" s="177"/>
      <c r="F146" s="177"/>
      <c r="G146" s="177">
        <f>G148</f>
        <v>-35622.890000000014</v>
      </c>
      <c r="H146" s="177">
        <f>H148</f>
        <v>179377.11</v>
      </c>
      <c r="I146" s="177"/>
      <c r="J146" s="177"/>
    </row>
    <row r="147" spans="1:10" ht="12.75">
      <c r="A147" s="145">
        <v>48005</v>
      </c>
      <c r="B147" s="121" t="s">
        <v>120</v>
      </c>
      <c r="C147" s="146"/>
      <c r="D147" s="122"/>
      <c r="E147" s="122"/>
      <c r="F147" s="122"/>
      <c r="G147" s="122"/>
      <c r="H147" s="122"/>
      <c r="I147" s="122"/>
      <c r="J147" s="122"/>
    </row>
    <row r="148" spans="1:10" ht="12.75">
      <c r="A148" s="104"/>
      <c r="B148" s="104">
        <v>3</v>
      </c>
      <c r="C148" s="104" t="s">
        <v>106</v>
      </c>
      <c r="D148" s="147">
        <v>250000</v>
      </c>
      <c r="E148" s="147">
        <v>-35000</v>
      </c>
      <c r="F148" s="147">
        <v>215000</v>
      </c>
      <c r="G148" s="147">
        <f>H148-F148</f>
        <v>-35622.890000000014</v>
      </c>
      <c r="H148" s="147">
        <v>179377.11</v>
      </c>
      <c r="I148" s="66">
        <v>0</v>
      </c>
      <c r="J148" s="66">
        <v>0</v>
      </c>
    </row>
    <row r="149" spans="1:10" ht="12.75">
      <c r="A149" s="107"/>
      <c r="B149" s="107">
        <v>32</v>
      </c>
      <c r="C149" s="107" t="s">
        <v>105</v>
      </c>
      <c r="D149" s="147">
        <v>250000</v>
      </c>
      <c r="E149" s="147">
        <v>-35000</v>
      </c>
      <c r="F149" s="147">
        <v>215000</v>
      </c>
      <c r="G149" s="147">
        <f>H149-F149</f>
        <v>-35622.890000000014</v>
      </c>
      <c r="H149" s="147">
        <f>H148</f>
        <v>179377.11</v>
      </c>
      <c r="I149" s="147">
        <v>0</v>
      </c>
      <c r="J149" s="147">
        <v>0</v>
      </c>
    </row>
    <row r="150" spans="1:10" ht="12.75">
      <c r="A150" s="104"/>
      <c r="B150" s="104">
        <v>323</v>
      </c>
      <c r="C150" s="104" t="s">
        <v>117</v>
      </c>
      <c r="D150" s="106">
        <v>250000</v>
      </c>
      <c r="E150" s="106">
        <v>-35000</v>
      </c>
      <c r="F150" s="106">
        <v>215000</v>
      </c>
      <c r="G150" s="106">
        <f>H150-F150</f>
        <v>-35622.890000000014</v>
      </c>
      <c r="H150" s="106">
        <f>H149</f>
        <v>179377.11</v>
      </c>
      <c r="I150" s="66">
        <v>0</v>
      </c>
      <c r="J150" s="66">
        <v>0</v>
      </c>
    </row>
    <row r="151" spans="1:10" ht="12.75">
      <c r="A151" s="104"/>
      <c r="B151" s="104"/>
      <c r="C151" s="104"/>
      <c r="D151" s="106"/>
      <c r="E151" s="106"/>
      <c r="F151" s="106"/>
      <c r="G151" s="106"/>
      <c r="H151" s="106"/>
      <c r="I151" s="66"/>
      <c r="J151" s="66"/>
    </row>
    <row r="152" spans="1:10" ht="12.75">
      <c r="A152" s="142">
        <v>2401</v>
      </c>
      <c r="B152" s="143" t="s">
        <v>118</v>
      </c>
      <c r="C152" s="143"/>
      <c r="D152" s="113">
        <v>0</v>
      </c>
      <c r="E152" s="113">
        <v>0</v>
      </c>
      <c r="F152" s="113">
        <v>0</v>
      </c>
      <c r="G152" s="113">
        <f>G156</f>
        <v>635686.04</v>
      </c>
      <c r="H152" s="113">
        <f>H156</f>
        <v>635686.04</v>
      </c>
      <c r="I152" s="113">
        <v>0</v>
      </c>
      <c r="J152" s="113">
        <v>0</v>
      </c>
    </row>
    <row r="153" spans="1:10" ht="12.75">
      <c r="A153" s="142"/>
      <c r="B153" s="143"/>
      <c r="C153" s="143"/>
      <c r="D153" s="113"/>
      <c r="E153" s="113"/>
      <c r="F153" s="113"/>
      <c r="G153" s="113"/>
      <c r="H153" s="113"/>
      <c r="I153" s="113"/>
      <c r="J153" s="113"/>
    </row>
    <row r="154" spans="1:10" ht="12.75">
      <c r="A154" s="176" t="s">
        <v>172</v>
      </c>
      <c r="B154" s="176" t="s">
        <v>173</v>
      </c>
      <c r="C154" s="176"/>
      <c r="D154" s="177">
        <v>0</v>
      </c>
      <c r="E154" s="177">
        <v>0</v>
      </c>
      <c r="F154" s="177">
        <v>0</v>
      </c>
      <c r="G154" s="177">
        <f>G156</f>
        <v>635686.04</v>
      </c>
      <c r="H154" s="177">
        <f>H156</f>
        <v>635686.04</v>
      </c>
      <c r="I154" s="177">
        <v>0</v>
      </c>
      <c r="J154" s="177">
        <v>0</v>
      </c>
    </row>
    <row r="155" spans="1:10" ht="12.75">
      <c r="A155" s="145">
        <v>48005</v>
      </c>
      <c r="B155" s="121" t="s">
        <v>120</v>
      </c>
      <c r="C155" s="146"/>
      <c r="D155" s="122"/>
      <c r="E155" s="122"/>
      <c r="F155" s="122"/>
      <c r="G155" s="122"/>
      <c r="H155" s="122"/>
      <c r="I155" s="122"/>
      <c r="J155" s="122"/>
    </row>
    <row r="156" spans="1:10" ht="12.75">
      <c r="A156" s="104"/>
      <c r="B156" s="104">
        <v>3</v>
      </c>
      <c r="C156" s="104" t="s">
        <v>106</v>
      </c>
      <c r="D156" s="147">
        <v>0</v>
      </c>
      <c r="E156" s="147">
        <v>0</v>
      </c>
      <c r="F156" s="147">
        <v>0</v>
      </c>
      <c r="G156" s="147">
        <f>H156-F156</f>
        <v>635686.04</v>
      </c>
      <c r="H156" s="147">
        <v>635686.04</v>
      </c>
      <c r="I156" s="66">
        <v>0</v>
      </c>
      <c r="J156" s="66">
        <v>0</v>
      </c>
    </row>
    <row r="157" spans="1:10" ht="12.75">
      <c r="A157" s="107"/>
      <c r="B157" s="107">
        <v>32</v>
      </c>
      <c r="C157" s="107" t="s">
        <v>105</v>
      </c>
      <c r="D157" s="147">
        <v>0</v>
      </c>
      <c r="E157" s="147">
        <v>0</v>
      </c>
      <c r="F157" s="147">
        <v>0</v>
      </c>
      <c r="G157" s="147">
        <f>H157-F157</f>
        <v>635686.04</v>
      </c>
      <c r="H157" s="147">
        <f>H156</f>
        <v>635686.04</v>
      </c>
      <c r="I157" s="147">
        <v>0</v>
      </c>
      <c r="J157" s="147">
        <v>0</v>
      </c>
    </row>
    <row r="158" spans="1:10" ht="12.75">
      <c r="A158" s="104"/>
      <c r="B158" s="104">
        <v>323</v>
      </c>
      <c r="C158" s="104" t="s">
        <v>117</v>
      </c>
      <c r="D158" s="106">
        <v>0</v>
      </c>
      <c r="E158" s="106">
        <v>0</v>
      </c>
      <c r="F158" s="106">
        <v>0</v>
      </c>
      <c r="G158" s="106">
        <f>H158-F158</f>
        <v>635686.04</v>
      </c>
      <c r="H158" s="106">
        <f>H157</f>
        <v>635686.04</v>
      </c>
      <c r="I158" s="66">
        <v>0</v>
      </c>
      <c r="J158" s="66">
        <v>0</v>
      </c>
    </row>
    <row r="159" spans="1:10" ht="12.75">
      <c r="A159" s="104"/>
      <c r="B159" s="104"/>
      <c r="C159" s="104"/>
      <c r="D159" s="106"/>
      <c r="E159" s="106"/>
      <c r="F159" s="106"/>
      <c r="G159" s="106"/>
      <c r="H159" s="106"/>
      <c r="I159" s="66"/>
      <c r="J159" s="66"/>
    </row>
    <row r="160" spans="1:10" ht="12.75">
      <c r="A160" s="148" t="s">
        <v>157</v>
      </c>
      <c r="B160" s="149" t="s">
        <v>156</v>
      </c>
      <c r="C160" s="149"/>
      <c r="D160" s="150">
        <v>2000</v>
      </c>
      <c r="E160" s="150">
        <v>0</v>
      </c>
      <c r="F160" s="150">
        <v>2000</v>
      </c>
      <c r="G160" s="150">
        <v>1000</v>
      </c>
      <c r="H160" s="150">
        <v>3000</v>
      </c>
      <c r="I160" s="150">
        <v>2000</v>
      </c>
      <c r="J160" s="150">
        <v>2000</v>
      </c>
    </row>
    <row r="161" spans="1:10" ht="12.75">
      <c r="A161" s="121">
        <v>11001</v>
      </c>
      <c r="B161" s="121" t="s">
        <v>174</v>
      </c>
      <c r="C161" s="121"/>
      <c r="D161" s="122"/>
      <c r="E161" s="122"/>
      <c r="F161" s="122"/>
      <c r="G161" s="122"/>
      <c r="H161" s="122"/>
      <c r="I161" s="122"/>
      <c r="J161" s="122"/>
    </row>
    <row r="162" spans="1:10" ht="12.75">
      <c r="A162" s="107"/>
      <c r="B162" s="107">
        <v>4</v>
      </c>
      <c r="C162" s="108" t="s">
        <v>56</v>
      </c>
      <c r="D162" s="109">
        <v>2000</v>
      </c>
      <c r="E162" s="109">
        <v>0</v>
      </c>
      <c r="F162" s="109">
        <v>2000</v>
      </c>
      <c r="G162" s="109">
        <v>1000</v>
      </c>
      <c r="H162" s="109">
        <v>3000</v>
      </c>
      <c r="I162" s="109">
        <v>0</v>
      </c>
      <c r="J162" s="109">
        <v>0</v>
      </c>
    </row>
    <row r="163" spans="1:10" ht="12.75">
      <c r="A163" s="107"/>
      <c r="B163" s="107">
        <v>42</v>
      </c>
      <c r="C163" s="108" t="s">
        <v>57</v>
      </c>
      <c r="D163" s="109">
        <v>2000</v>
      </c>
      <c r="E163" s="109">
        <v>0</v>
      </c>
      <c r="F163" s="109">
        <v>2000</v>
      </c>
      <c r="G163" s="109">
        <v>1000</v>
      </c>
      <c r="H163" s="109">
        <v>3000</v>
      </c>
      <c r="I163" s="109">
        <v>0</v>
      </c>
      <c r="J163" s="109">
        <v>0</v>
      </c>
    </row>
    <row r="164" spans="1:10" ht="12.75">
      <c r="A164" s="104"/>
      <c r="B164" s="104">
        <v>424</v>
      </c>
      <c r="C164" s="105" t="s">
        <v>55</v>
      </c>
      <c r="D164" s="106">
        <v>2000</v>
      </c>
      <c r="E164" s="106">
        <v>0</v>
      </c>
      <c r="F164" s="106">
        <v>2000</v>
      </c>
      <c r="G164" s="106">
        <v>1000</v>
      </c>
      <c r="H164" s="106">
        <v>3000</v>
      </c>
      <c r="I164" s="106"/>
      <c r="J164" s="106"/>
    </row>
    <row r="165" spans="1:10" ht="12.75">
      <c r="A165" s="121">
        <v>53082</v>
      </c>
      <c r="B165" s="121" t="s">
        <v>91</v>
      </c>
      <c r="C165" s="121"/>
      <c r="D165" s="122"/>
      <c r="E165" s="122"/>
      <c r="F165" s="122"/>
      <c r="G165" s="122"/>
      <c r="H165" s="122"/>
      <c r="I165" s="122"/>
      <c r="J165" s="122"/>
    </row>
    <row r="166" spans="1:11" ht="12.75">
      <c r="A166" s="107"/>
      <c r="B166" s="107">
        <v>4</v>
      </c>
      <c r="C166" s="108" t="s">
        <v>56</v>
      </c>
      <c r="D166" s="109">
        <v>2000</v>
      </c>
      <c r="E166" s="109">
        <v>0</v>
      </c>
      <c r="F166" s="109">
        <v>2000</v>
      </c>
      <c r="G166" s="109">
        <v>-2000</v>
      </c>
      <c r="H166" s="109">
        <v>0</v>
      </c>
      <c r="I166" s="109">
        <v>2000</v>
      </c>
      <c r="J166" s="109">
        <v>2000</v>
      </c>
      <c r="K166" s="3"/>
    </row>
    <row r="167" spans="1:11" ht="12.75">
      <c r="A167" s="107"/>
      <c r="B167" s="107">
        <v>42</v>
      </c>
      <c r="C167" s="108" t="s">
        <v>57</v>
      </c>
      <c r="D167" s="109">
        <v>2000</v>
      </c>
      <c r="E167" s="109">
        <v>0</v>
      </c>
      <c r="F167" s="109">
        <v>2000</v>
      </c>
      <c r="G167" s="109">
        <v>-2000</v>
      </c>
      <c r="H167" s="109">
        <v>0</v>
      </c>
      <c r="I167" s="109">
        <v>2000</v>
      </c>
      <c r="J167" s="109">
        <v>2000</v>
      </c>
      <c r="K167" s="3"/>
    </row>
    <row r="168" spans="1:11" ht="12.75">
      <c r="A168" s="104"/>
      <c r="B168" s="104">
        <v>424</v>
      </c>
      <c r="C168" s="105" t="s">
        <v>55</v>
      </c>
      <c r="D168" s="106">
        <v>2000</v>
      </c>
      <c r="E168" s="106">
        <v>0</v>
      </c>
      <c r="F168" s="106">
        <v>2000</v>
      </c>
      <c r="G168" s="106">
        <v>-2000</v>
      </c>
      <c r="H168" s="106">
        <v>0</v>
      </c>
      <c r="I168" s="106"/>
      <c r="J168" s="106"/>
      <c r="K168" s="3"/>
    </row>
    <row r="169" spans="1:10" ht="12.75">
      <c r="A169" s="83"/>
      <c r="B169" s="83"/>
      <c r="C169" s="133"/>
      <c r="D169" s="99"/>
      <c r="E169" s="99"/>
      <c r="F169" s="99"/>
      <c r="G169" s="99"/>
      <c r="H169" s="99"/>
      <c r="I169" s="99"/>
      <c r="J169" s="99"/>
    </row>
    <row r="170" spans="1:10" ht="12.75">
      <c r="A170" s="157" t="s">
        <v>100</v>
      </c>
      <c r="B170" s="200" t="s">
        <v>100</v>
      </c>
      <c r="C170" s="201"/>
      <c r="D170" s="158" t="s">
        <v>100</v>
      </c>
      <c r="E170" s="158" t="s">
        <v>100</v>
      </c>
      <c r="F170" s="158" t="s">
        <v>100</v>
      </c>
      <c r="G170" s="158"/>
      <c r="H170" s="158"/>
      <c r="I170" s="158" t="s">
        <v>100</v>
      </c>
      <c r="J170" s="158" t="s">
        <v>100</v>
      </c>
    </row>
    <row r="171" spans="1:10" ht="12.75">
      <c r="A171" s="151" t="s">
        <v>152</v>
      </c>
      <c r="B171" s="204" t="s">
        <v>153</v>
      </c>
      <c r="C171" s="205"/>
      <c r="D171" s="88">
        <f>D175+D183</f>
        <v>35426.86</v>
      </c>
      <c r="E171" s="88">
        <f>E176+E184</f>
        <v>-1816.8600000000001</v>
      </c>
      <c r="F171" s="88">
        <f>F173+F181</f>
        <v>39420</v>
      </c>
      <c r="G171" s="88">
        <f>G173</f>
        <v>-1926.6600000000008</v>
      </c>
      <c r="H171" s="88">
        <f>H173+H181</f>
        <v>37493.340000000004</v>
      </c>
      <c r="I171" s="88">
        <v>0</v>
      </c>
      <c r="J171" s="88">
        <v>0</v>
      </c>
    </row>
    <row r="172" spans="1:10" ht="12.75">
      <c r="A172" s="152" t="s">
        <v>154</v>
      </c>
      <c r="B172" s="202" t="s">
        <v>155</v>
      </c>
      <c r="C172" s="203"/>
      <c r="D172" s="119" t="str">
        <f>D170</f>
        <v> </v>
      </c>
      <c r="E172" s="119" t="s">
        <v>100</v>
      </c>
      <c r="F172" s="119" t="str">
        <f>F170</f>
        <v> </v>
      </c>
      <c r="G172" s="119"/>
      <c r="H172" s="119"/>
      <c r="I172" s="144"/>
      <c r="J172" s="144"/>
    </row>
    <row r="173" spans="1:10" ht="12.75">
      <c r="A173" s="120" t="s">
        <v>94</v>
      </c>
      <c r="B173" s="121" t="s">
        <v>83</v>
      </c>
      <c r="C173" s="121"/>
      <c r="D173" s="126">
        <f>D174</f>
        <v>5939.6900000000005</v>
      </c>
      <c r="E173" s="126">
        <f>E176</f>
        <v>1152.48</v>
      </c>
      <c r="F173" s="126">
        <f>F174</f>
        <v>7092.17</v>
      </c>
      <c r="G173" s="126">
        <f>G174</f>
        <v>-1926.6600000000008</v>
      </c>
      <c r="H173" s="126">
        <f>H174</f>
        <v>5165.509999999999</v>
      </c>
      <c r="I173" s="93">
        <v>0</v>
      </c>
      <c r="J173" s="93">
        <v>0</v>
      </c>
    </row>
    <row r="174" spans="1:12" ht="12.75">
      <c r="A174" s="123"/>
      <c r="B174" s="107">
        <v>3</v>
      </c>
      <c r="C174" s="107" t="s">
        <v>18</v>
      </c>
      <c r="D174" s="147">
        <f>D175+D179</f>
        <v>5939.6900000000005</v>
      </c>
      <c r="E174" s="147">
        <v>0</v>
      </c>
      <c r="F174" s="147">
        <f>F175+F179</f>
        <v>7092.17</v>
      </c>
      <c r="G174" s="147">
        <f aca="true" t="shared" si="3" ref="G174:G179">H174-F174</f>
        <v>-1926.6600000000008</v>
      </c>
      <c r="H174" s="147">
        <f>H175+H179</f>
        <v>5165.509999999999</v>
      </c>
      <c r="I174" s="147">
        <v>0</v>
      </c>
      <c r="J174" s="147">
        <v>0</v>
      </c>
      <c r="K174" s="1"/>
      <c r="L174" s="1"/>
    </row>
    <row r="175" spans="1:12" ht="12.75">
      <c r="A175" s="123"/>
      <c r="B175" s="107">
        <v>31</v>
      </c>
      <c r="C175" s="107" t="s">
        <v>22</v>
      </c>
      <c r="D175" s="147">
        <f>D176+D177+D178</f>
        <v>5089.6900000000005</v>
      </c>
      <c r="E175" s="147">
        <v>0</v>
      </c>
      <c r="F175" s="147">
        <f>F176+F177+F178</f>
        <v>6242.17</v>
      </c>
      <c r="G175" s="147">
        <f t="shared" si="3"/>
        <v>-1551.6600000000008</v>
      </c>
      <c r="H175" s="147">
        <f>H176+H177+H178</f>
        <v>4690.509999999999</v>
      </c>
      <c r="I175" s="147">
        <v>0</v>
      </c>
      <c r="J175" s="147">
        <v>0</v>
      </c>
      <c r="K175" s="1"/>
      <c r="L175" s="1"/>
    </row>
    <row r="176" spans="1:12" ht="12.75">
      <c r="A176" s="124"/>
      <c r="B176" s="104">
        <v>311</v>
      </c>
      <c r="C176" s="104" t="s">
        <v>20</v>
      </c>
      <c r="D176" s="66">
        <v>4160</v>
      </c>
      <c r="E176" s="66">
        <v>1152.48</v>
      </c>
      <c r="F176" s="66">
        <v>5312.48</v>
      </c>
      <c r="G176" s="66">
        <f t="shared" si="3"/>
        <v>-1123.6599999999999</v>
      </c>
      <c r="H176" s="66">
        <v>4188.82</v>
      </c>
      <c r="I176" s="66">
        <v>0</v>
      </c>
      <c r="J176" s="66">
        <v>0</v>
      </c>
      <c r="K176" s="1"/>
      <c r="L176" s="1"/>
    </row>
    <row r="177" spans="1:12" ht="12.75">
      <c r="A177" s="124"/>
      <c r="B177" s="104">
        <v>312</v>
      </c>
      <c r="C177" s="104" t="s">
        <v>77</v>
      </c>
      <c r="D177" s="66">
        <v>375</v>
      </c>
      <c r="E177" s="66">
        <v>0</v>
      </c>
      <c r="F177" s="66">
        <v>375</v>
      </c>
      <c r="G177" s="66">
        <f t="shared" si="3"/>
        <v>-228</v>
      </c>
      <c r="H177" s="66">
        <v>147</v>
      </c>
      <c r="I177" s="66">
        <v>0</v>
      </c>
      <c r="J177" s="66">
        <v>0</v>
      </c>
      <c r="K177" s="1"/>
      <c r="L177" s="1"/>
    </row>
    <row r="178" spans="1:12" ht="12.75">
      <c r="A178" s="124"/>
      <c r="B178" s="104">
        <v>313</v>
      </c>
      <c r="C178" s="104" t="s">
        <v>21</v>
      </c>
      <c r="D178" s="66">
        <v>554.69</v>
      </c>
      <c r="E178" s="66">
        <v>0</v>
      </c>
      <c r="F178" s="66">
        <v>554.69</v>
      </c>
      <c r="G178" s="66">
        <f t="shared" si="3"/>
        <v>-200.00000000000006</v>
      </c>
      <c r="H178" s="66">
        <v>354.69</v>
      </c>
      <c r="I178" s="66">
        <v>0</v>
      </c>
      <c r="J178" s="66">
        <v>0</v>
      </c>
      <c r="K178" s="1"/>
      <c r="L178" s="1"/>
    </row>
    <row r="179" spans="1:12" ht="12.75">
      <c r="A179" s="123"/>
      <c r="B179" s="107">
        <v>32</v>
      </c>
      <c r="C179" s="107" t="s">
        <v>22</v>
      </c>
      <c r="D179" s="147">
        <v>850</v>
      </c>
      <c r="E179" s="147">
        <v>0</v>
      </c>
      <c r="F179" s="147">
        <v>850</v>
      </c>
      <c r="G179" s="147">
        <f t="shared" si="3"/>
        <v>-375</v>
      </c>
      <c r="H179" s="147">
        <f>H180</f>
        <v>475</v>
      </c>
      <c r="I179" s="147">
        <v>0</v>
      </c>
      <c r="J179" s="147">
        <v>0</v>
      </c>
      <c r="K179" s="1"/>
      <c r="L179" s="1"/>
    </row>
    <row r="180" spans="1:12" ht="12.75">
      <c r="A180" s="124"/>
      <c r="B180" s="104">
        <v>321</v>
      </c>
      <c r="C180" s="104" t="s">
        <v>23</v>
      </c>
      <c r="D180" s="66">
        <v>850</v>
      </c>
      <c r="E180" s="66">
        <v>0</v>
      </c>
      <c r="F180" s="66">
        <v>850</v>
      </c>
      <c r="G180" s="66">
        <f>H180--F180</f>
        <v>1325</v>
      </c>
      <c r="H180" s="66">
        <v>475</v>
      </c>
      <c r="I180" s="66">
        <v>0</v>
      </c>
      <c r="J180" s="66">
        <v>0</v>
      </c>
      <c r="K180" s="1"/>
      <c r="L180" s="1"/>
    </row>
    <row r="181" spans="1:12" ht="12.75">
      <c r="A181" s="120" t="s">
        <v>137</v>
      </c>
      <c r="B181" s="121" t="s">
        <v>138</v>
      </c>
      <c r="C181" s="121"/>
      <c r="D181" s="122"/>
      <c r="E181" s="122"/>
      <c r="F181" s="159">
        <f>F182</f>
        <v>32327.83</v>
      </c>
      <c r="G181" s="159"/>
      <c r="H181" s="159">
        <f>H182</f>
        <v>32327.83</v>
      </c>
      <c r="I181" s="122">
        <v>0</v>
      </c>
      <c r="J181" s="122">
        <v>0</v>
      </c>
      <c r="K181" s="1"/>
      <c r="L181" s="1"/>
    </row>
    <row r="182" spans="1:12" ht="12.75">
      <c r="A182" s="123"/>
      <c r="B182" s="107">
        <v>3</v>
      </c>
      <c r="C182" s="107" t="s">
        <v>18</v>
      </c>
      <c r="D182" s="147">
        <v>35297.17</v>
      </c>
      <c r="E182" s="147">
        <v>0</v>
      </c>
      <c r="F182" s="147">
        <f>F183+F188</f>
        <v>32327.83</v>
      </c>
      <c r="G182" s="147">
        <v>0</v>
      </c>
      <c r="H182" s="147">
        <f>H183+H187</f>
        <v>32327.83</v>
      </c>
      <c r="I182" s="147">
        <v>0</v>
      </c>
      <c r="J182" s="147">
        <v>0</v>
      </c>
      <c r="K182" s="1"/>
      <c r="L182" s="1"/>
    </row>
    <row r="183" spans="1:12" ht="12.75">
      <c r="A183" s="123"/>
      <c r="B183" s="107">
        <v>31</v>
      </c>
      <c r="C183" s="107" t="s">
        <v>22</v>
      </c>
      <c r="D183" s="147">
        <f>D184+D185+D186</f>
        <v>30337.17</v>
      </c>
      <c r="E183" s="147">
        <v>0</v>
      </c>
      <c r="F183" s="147">
        <f>F184+F185+F186</f>
        <v>27367.83</v>
      </c>
      <c r="G183" s="147">
        <v>0</v>
      </c>
      <c r="H183" s="147">
        <f>H184+H185+H186</f>
        <v>27367.83</v>
      </c>
      <c r="I183" s="147">
        <v>0</v>
      </c>
      <c r="J183" s="147">
        <v>0</v>
      </c>
      <c r="K183" s="1"/>
      <c r="L183" s="1"/>
    </row>
    <row r="184" spans="1:12" ht="12.75">
      <c r="A184" s="124"/>
      <c r="B184" s="104">
        <v>311</v>
      </c>
      <c r="C184" s="104" t="s">
        <v>20</v>
      </c>
      <c r="D184" s="66">
        <v>24000</v>
      </c>
      <c r="E184" s="66">
        <v>-2969.34</v>
      </c>
      <c r="F184" s="66">
        <v>21030.66</v>
      </c>
      <c r="G184" s="66">
        <v>0</v>
      </c>
      <c r="H184" s="66">
        <v>21030.66</v>
      </c>
      <c r="I184" s="66">
        <v>0</v>
      </c>
      <c r="J184" s="66">
        <v>0</v>
      </c>
      <c r="K184" s="1"/>
      <c r="L184" s="1"/>
    </row>
    <row r="185" spans="1:12" ht="12.75">
      <c r="A185" s="124"/>
      <c r="B185" s="104">
        <v>312</v>
      </c>
      <c r="C185" s="104" t="s">
        <v>77</v>
      </c>
      <c r="D185" s="66">
        <v>2715</v>
      </c>
      <c r="E185" s="66">
        <v>0</v>
      </c>
      <c r="F185" s="66">
        <v>2715</v>
      </c>
      <c r="G185" s="66">
        <v>0</v>
      </c>
      <c r="H185" s="66">
        <v>2715</v>
      </c>
      <c r="I185" s="66">
        <v>0</v>
      </c>
      <c r="J185" s="66">
        <v>0</v>
      </c>
      <c r="K185" s="1"/>
      <c r="L185" s="1"/>
    </row>
    <row r="186" spans="1:12" ht="12.75">
      <c r="A186" s="124"/>
      <c r="B186" s="104">
        <v>313</v>
      </c>
      <c r="C186" s="104" t="s">
        <v>21</v>
      </c>
      <c r="D186" s="66">
        <v>3622.17</v>
      </c>
      <c r="E186" s="66">
        <v>0</v>
      </c>
      <c r="F186" s="66">
        <v>3622.17</v>
      </c>
      <c r="G186" s="66">
        <v>0</v>
      </c>
      <c r="H186" s="66">
        <v>3622.17</v>
      </c>
      <c r="I186" s="66">
        <v>0</v>
      </c>
      <c r="J186" s="66">
        <v>0</v>
      </c>
      <c r="K186" s="1"/>
      <c r="L186" s="1"/>
    </row>
    <row r="187" spans="1:12" ht="12.75">
      <c r="A187" s="123"/>
      <c r="B187" s="107">
        <v>32</v>
      </c>
      <c r="C187" s="107" t="s">
        <v>22</v>
      </c>
      <c r="D187" s="153" t="s">
        <v>136</v>
      </c>
      <c r="E187" s="184">
        <v>0</v>
      </c>
      <c r="F187" s="154">
        <v>4960</v>
      </c>
      <c r="G187" s="154">
        <v>0</v>
      </c>
      <c r="H187" s="154">
        <f>H188</f>
        <v>4960</v>
      </c>
      <c r="I187" s="147">
        <v>0</v>
      </c>
      <c r="J187" s="147">
        <v>0</v>
      </c>
      <c r="K187" s="1"/>
      <c r="L187" s="1"/>
    </row>
    <row r="188" spans="1:12" ht="12.75">
      <c r="A188" s="124"/>
      <c r="B188" s="104">
        <v>321</v>
      </c>
      <c r="C188" s="104" t="s">
        <v>23</v>
      </c>
      <c r="D188" s="155" t="s">
        <v>136</v>
      </c>
      <c r="E188" s="185">
        <v>0</v>
      </c>
      <c r="F188" s="156">
        <v>4960</v>
      </c>
      <c r="G188" s="156">
        <v>0</v>
      </c>
      <c r="H188" s="156">
        <v>4960</v>
      </c>
      <c r="I188" s="66">
        <v>0</v>
      </c>
      <c r="J188" s="66">
        <v>0</v>
      </c>
      <c r="K188" s="1"/>
      <c r="L188" s="1"/>
    </row>
    <row r="189" spans="1:10" ht="12.75">
      <c r="A189" s="157" t="s">
        <v>100</v>
      </c>
      <c r="B189" s="200" t="s">
        <v>100</v>
      </c>
      <c r="C189" s="201"/>
      <c r="D189" s="158" t="s">
        <v>100</v>
      </c>
      <c r="E189" s="158" t="s">
        <v>100</v>
      </c>
      <c r="F189" s="158" t="s">
        <v>100</v>
      </c>
      <c r="G189" s="158" t="s">
        <v>100</v>
      </c>
      <c r="H189" s="158" t="s">
        <v>100</v>
      </c>
      <c r="I189" s="158" t="s">
        <v>100</v>
      </c>
      <c r="J189" s="158" t="s">
        <v>100</v>
      </c>
    </row>
    <row r="190" spans="1:10" ht="12.75">
      <c r="A190" s="151" t="s">
        <v>152</v>
      </c>
      <c r="B190" s="204" t="s">
        <v>175</v>
      </c>
      <c r="C190" s="205"/>
      <c r="D190" s="88">
        <f>D194+D202</f>
        <v>0</v>
      </c>
      <c r="E190" s="88">
        <f>E192</f>
        <v>0</v>
      </c>
      <c r="F190" s="88">
        <f>F194+F202</f>
        <v>0</v>
      </c>
      <c r="G190" s="88">
        <v>21590</v>
      </c>
      <c r="H190" s="88">
        <v>21590</v>
      </c>
      <c r="I190" s="88">
        <v>0</v>
      </c>
      <c r="J190" s="88">
        <v>0</v>
      </c>
    </row>
    <row r="191" spans="1:10" ht="12.75">
      <c r="A191" s="152" t="s">
        <v>177</v>
      </c>
      <c r="B191" s="202" t="s">
        <v>176</v>
      </c>
      <c r="C191" s="203"/>
      <c r="D191" s="119" t="str">
        <f>D189</f>
        <v> </v>
      </c>
      <c r="E191" s="119">
        <v>0</v>
      </c>
      <c r="F191" s="119" t="str">
        <f>F189</f>
        <v> </v>
      </c>
      <c r="G191" s="119"/>
      <c r="H191" s="119"/>
      <c r="I191" s="144"/>
      <c r="J191" s="144"/>
    </row>
    <row r="192" spans="1:10" ht="12.75">
      <c r="A192" s="120" t="s">
        <v>94</v>
      </c>
      <c r="B192" s="121" t="s">
        <v>83</v>
      </c>
      <c r="C192" s="121"/>
      <c r="D192" s="126"/>
      <c r="E192" s="126"/>
      <c r="F192" s="126"/>
      <c r="G192" s="126">
        <f>G193</f>
        <v>16530</v>
      </c>
      <c r="H192" s="126">
        <f>H193</f>
        <v>16530</v>
      </c>
      <c r="I192" s="93"/>
      <c r="J192" s="93"/>
    </row>
    <row r="193" spans="1:10" ht="12.75">
      <c r="A193" s="123"/>
      <c r="B193" s="107">
        <v>3</v>
      </c>
      <c r="C193" s="107" t="s">
        <v>18</v>
      </c>
      <c r="D193" s="147">
        <v>0</v>
      </c>
      <c r="E193" s="147">
        <v>0</v>
      </c>
      <c r="F193" s="147">
        <v>0</v>
      </c>
      <c r="G193" s="147">
        <f aca="true" t="shared" si="4" ref="G193:G198">H193-F193</f>
        <v>16530</v>
      </c>
      <c r="H193" s="147">
        <f>H194+H198</f>
        <v>16530</v>
      </c>
      <c r="I193" s="147">
        <v>0</v>
      </c>
      <c r="J193" s="147">
        <v>0</v>
      </c>
    </row>
    <row r="194" spans="1:10" ht="12.75">
      <c r="A194" s="123"/>
      <c r="B194" s="107">
        <v>31</v>
      </c>
      <c r="C194" s="107" t="s">
        <v>22</v>
      </c>
      <c r="D194" s="147">
        <v>0</v>
      </c>
      <c r="E194" s="147">
        <v>0</v>
      </c>
      <c r="F194" s="147">
        <v>0</v>
      </c>
      <c r="G194" s="147">
        <f t="shared" si="4"/>
        <v>14530</v>
      </c>
      <c r="H194" s="147">
        <f>H195+H196+H197</f>
        <v>14530</v>
      </c>
      <c r="I194" s="147">
        <v>0</v>
      </c>
      <c r="J194" s="147">
        <v>0</v>
      </c>
    </row>
    <row r="195" spans="1:10" ht="12.75">
      <c r="A195" s="124"/>
      <c r="B195" s="104">
        <v>311</v>
      </c>
      <c r="C195" s="104" t="s">
        <v>20</v>
      </c>
      <c r="D195" s="66">
        <v>0</v>
      </c>
      <c r="E195" s="66">
        <v>0</v>
      </c>
      <c r="F195" s="66">
        <v>0</v>
      </c>
      <c r="G195" s="66">
        <f t="shared" si="4"/>
        <v>13245.51</v>
      </c>
      <c r="H195" s="66">
        <v>13245.51</v>
      </c>
      <c r="I195" s="66">
        <v>0</v>
      </c>
      <c r="J195" s="66">
        <v>0</v>
      </c>
    </row>
    <row r="196" spans="1:10" ht="12.75">
      <c r="A196" s="124"/>
      <c r="B196" s="104">
        <v>312</v>
      </c>
      <c r="C196" s="104" t="s">
        <v>77</v>
      </c>
      <c r="D196" s="66">
        <v>0</v>
      </c>
      <c r="E196" s="66">
        <v>0</v>
      </c>
      <c r="F196" s="66">
        <v>0</v>
      </c>
      <c r="G196" s="66">
        <f t="shared" si="4"/>
        <v>500</v>
      </c>
      <c r="H196" s="66">
        <v>500</v>
      </c>
      <c r="I196" s="66">
        <v>0</v>
      </c>
      <c r="J196" s="66">
        <v>0</v>
      </c>
    </row>
    <row r="197" spans="1:10" ht="12.75">
      <c r="A197" s="124"/>
      <c r="B197" s="104">
        <v>313</v>
      </c>
      <c r="C197" s="104" t="s">
        <v>21</v>
      </c>
      <c r="D197" s="66">
        <v>0</v>
      </c>
      <c r="E197" s="66">
        <v>0</v>
      </c>
      <c r="F197" s="66">
        <v>0</v>
      </c>
      <c r="G197" s="66">
        <f t="shared" si="4"/>
        <v>784.49</v>
      </c>
      <c r="H197" s="66">
        <v>784.49</v>
      </c>
      <c r="I197" s="66">
        <v>0</v>
      </c>
      <c r="J197" s="66">
        <v>0</v>
      </c>
    </row>
    <row r="198" spans="1:10" ht="12.75">
      <c r="A198" s="123"/>
      <c r="B198" s="107">
        <v>32</v>
      </c>
      <c r="C198" s="107" t="s">
        <v>22</v>
      </c>
      <c r="D198" s="147">
        <v>0</v>
      </c>
      <c r="E198" s="147">
        <v>0</v>
      </c>
      <c r="F198" s="147">
        <v>0</v>
      </c>
      <c r="G198" s="147">
        <f t="shared" si="4"/>
        <v>2000</v>
      </c>
      <c r="H198" s="147">
        <v>2000</v>
      </c>
      <c r="I198" s="147">
        <v>0</v>
      </c>
      <c r="J198" s="147">
        <v>0</v>
      </c>
    </row>
    <row r="199" spans="1:10" ht="12.75">
      <c r="A199" s="124"/>
      <c r="B199" s="104">
        <v>321</v>
      </c>
      <c r="C199" s="104" t="s">
        <v>23</v>
      </c>
      <c r="D199" s="66">
        <v>0</v>
      </c>
      <c r="E199" s="66">
        <v>0</v>
      </c>
      <c r="F199" s="66">
        <v>0</v>
      </c>
      <c r="G199" s="66">
        <f>H199--F199</f>
        <v>2000</v>
      </c>
      <c r="H199" s="66">
        <v>2000</v>
      </c>
      <c r="I199" s="66">
        <v>0</v>
      </c>
      <c r="J199" s="66">
        <v>0</v>
      </c>
    </row>
    <row r="200" spans="1:10" s="11" customFormat="1" ht="12.75">
      <c r="A200" s="120" t="s">
        <v>137</v>
      </c>
      <c r="B200" s="121" t="s">
        <v>138</v>
      </c>
      <c r="C200" s="121"/>
      <c r="D200" s="159"/>
      <c r="E200" s="159"/>
      <c r="F200" s="159"/>
      <c r="G200" s="159">
        <f>G201</f>
        <v>5060</v>
      </c>
      <c r="H200" s="159">
        <f>H201</f>
        <v>5060</v>
      </c>
      <c r="I200" s="159"/>
      <c r="J200" s="159"/>
    </row>
    <row r="201" spans="1:10" ht="12.75">
      <c r="A201" s="123"/>
      <c r="B201" s="107">
        <v>3</v>
      </c>
      <c r="C201" s="107" t="s">
        <v>18</v>
      </c>
      <c r="D201" s="147">
        <v>0</v>
      </c>
      <c r="E201" s="147">
        <v>0</v>
      </c>
      <c r="F201" s="147">
        <v>0</v>
      </c>
      <c r="G201" s="147">
        <f aca="true" t="shared" si="5" ref="G201:G207">H201</f>
        <v>5060</v>
      </c>
      <c r="H201" s="147">
        <f>H202+H206</f>
        <v>5060</v>
      </c>
      <c r="I201" s="147">
        <v>0</v>
      </c>
      <c r="J201" s="147">
        <v>0</v>
      </c>
    </row>
    <row r="202" spans="1:10" ht="12.75">
      <c r="A202" s="123"/>
      <c r="B202" s="107">
        <v>31</v>
      </c>
      <c r="C202" s="107" t="s">
        <v>22</v>
      </c>
      <c r="D202" s="147">
        <v>0</v>
      </c>
      <c r="E202" s="147">
        <v>0</v>
      </c>
      <c r="F202" s="147">
        <v>0</v>
      </c>
      <c r="G202" s="147">
        <f t="shared" si="5"/>
        <v>2967.88</v>
      </c>
      <c r="H202" s="147">
        <f>H203+H204+H205</f>
        <v>2967.88</v>
      </c>
      <c r="I202" s="147">
        <v>0</v>
      </c>
      <c r="J202" s="147">
        <v>0</v>
      </c>
    </row>
    <row r="203" spans="1:10" ht="12.75">
      <c r="A203" s="124"/>
      <c r="B203" s="104">
        <v>311</v>
      </c>
      <c r="C203" s="104" t="s">
        <v>20</v>
      </c>
      <c r="D203" s="66">
        <v>0</v>
      </c>
      <c r="E203" s="66">
        <v>0</v>
      </c>
      <c r="F203" s="66">
        <v>0</v>
      </c>
      <c r="G203" s="66">
        <f t="shared" si="5"/>
        <v>967.88</v>
      </c>
      <c r="H203" s="66">
        <v>967.88</v>
      </c>
      <c r="I203" s="66">
        <v>0</v>
      </c>
      <c r="J203" s="66">
        <v>0</v>
      </c>
    </row>
    <row r="204" spans="1:10" ht="12.75">
      <c r="A204" s="124"/>
      <c r="B204" s="104">
        <v>312</v>
      </c>
      <c r="C204" s="104" t="s">
        <v>77</v>
      </c>
      <c r="D204" s="66">
        <v>0</v>
      </c>
      <c r="E204" s="66">
        <v>0</v>
      </c>
      <c r="F204" s="66">
        <v>0</v>
      </c>
      <c r="G204" s="66">
        <f t="shared" si="5"/>
        <v>1000</v>
      </c>
      <c r="H204" s="66">
        <v>1000</v>
      </c>
      <c r="I204" s="66">
        <v>0</v>
      </c>
      <c r="J204" s="66">
        <v>0</v>
      </c>
    </row>
    <row r="205" spans="1:10" ht="12.75">
      <c r="A205" s="124"/>
      <c r="B205" s="104">
        <v>313</v>
      </c>
      <c r="C205" s="104" t="s">
        <v>21</v>
      </c>
      <c r="D205" s="66">
        <v>0</v>
      </c>
      <c r="E205" s="66"/>
      <c r="F205" s="66">
        <v>0</v>
      </c>
      <c r="G205" s="66">
        <f t="shared" si="5"/>
        <v>1000</v>
      </c>
      <c r="H205" s="66">
        <v>1000</v>
      </c>
      <c r="I205" s="66">
        <v>0</v>
      </c>
      <c r="J205" s="66">
        <v>0</v>
      </c>
    </row>
    <row r="206" spans="1:10" ht="12.75">
      <c r="A206" s="123"/>
      <c r="B206" s="107">
        <v>32</v>
      </c>
      <c r="C206" s="107" t="s">
        <v>22</v>
      </c>
      <c r="D206" s="153" t="s">
        <v>178</v>
      </c>
      <c r="E206" s="153"/>
      <c r="F206" s="154">
        <v>0</v>
      </c>
      <c r="G206" s="154">
        <f t="shared" si="5"/>
        <v>2092.12</v>
      </c>
      <c r="H206" s="154">
        <f>H207</f>
        <v>2092.12</v>
      </c>
      <c r="I206" s="147">
        <v>0</v>
      </c>
      <c r="J206" s="147">
        <v>0</v>
      </c>
    </row>
    <row r="207" spans="1:10" ht="12.75">
      <c r="A207" s="124"/>
      <c r="B207" s="104">
        <v>321</v>
      </c>
      <c r="C207" s="104" t="s">
        <v>23</v>
      </c>
      <c r="D207" s="155" t="s">
        <v>178</v>
      </c>
      <c r="E207" s="155"/>
      <c r="F207" s="156">
        <v>0</v>
      </c>
      <c r="G207" s="181">
        <f t="shared" si="5"/>
        <v>2092.12</v>
      </c>
      <c r="H207" s="156">
        <v>2092.12</v>
      </c>
      <c r="I207" s="180">
        <v>0</v>
      </c>
      <c r="J207" s="66">
        <v>0</v>
      </c>
    </row>
    <row r="208" spans="1:10" ht="12.75">
      <c r="A208" s="178"/>
      <c r="B208" s="179"/>
      <c r="C208" s="182" t="s">
        <v>181</v>
      </c>
      <c r="D208" s="183">
        <f>D171+D160+D144+D124+D62+D52+D10</f>
        <v>3676587.19</v>
      </c>
      <c r="E208" s="183">
        <f>E144+E124+E62+E52+E10+E171</f>
        <v>598589.62</v>
      </c>
      <c r="F208" s="183">
        <f>F171+F160+F144+F124+F62+F52+F10</f>
        <v>4280986.81</v>
      </c>
      <c r="G208" s="183">
        <f>G190+G171+G160+G152+G144+G124+G62+G52+G10</f>
        <v>658950.1000000001</v>
      </c>
      <c r="H208" s="183">
        <f>H190+H171+H160+H152+H144+H124+H62+H52+H10</f>
        <v>4939936.91</v>
      </c>
      <c r="I208" s="183">
        <f>I160+I124+I62+I52+I10</f>
        <v>3391160.33</v>
      </c>
      <c r="J208" s="183">
        <f>J160+J124+J62+J52+J10</f>
        <v>3391160.33</v>
      </c>
    </row>
  </sheetData>
  <sheetProtection/>
  <mergeCells count="13">
    <mergeCell ref="B24:C24"/>
    <mergeCell ref="B13:C13"/>
    <mergeCell ref="B39:C39"/>
    <mergeCell ref="B33:C33"/>
    <mergeCell ref="B52:C52"/>
    <mergeCell ref="B54:C54"/>
    <mergeCell ref="B189:C189"/>
    <mergeCell ref="B191:C191"/>
    <mergeCell ref="B190:C190"/>
    <mergeCell ref="B171:C171"/>
    <mergeCell ref="B62:C62"/>
    <mergeCell ref="B170:C170"/>
    <mergeCell ref="B172:C1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Krnica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Krnica</cp:lastModifiedBy>
  <cp:lastPrinted>2019-12-18T12:56:40Z</cp:lastPrinted>
  <dcterms:created xsi:type="dcterms:W3CDTF">2013-12-17T08:59:21Z</dcterms:created>
  <dcterms:modified xsi:type="dcterms:W3CDTF">2023-01-11T10:28:20Z</dcterms:modified>
  <cp:category/>
  <cp:version/>
  <cp:contentType/>
  <cp:contentStatus/>
</cp:coreProperties>
</file>